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555" windowWidth="15075" windowHeight="9390"/>
  </bookViews>
  <sheets>
    <sheet name="SUMIF" sheetId="4" r:id="rId1"/>
    <sheet name="SUMIFS" sheetId="1" r:id="rId2"/>
  </sheets>
  <definedNames>
    <definedName name="_xlnm.Print_Area" localSheetId="0">SUMIF!$A$1:$M$64</definedName>
    <definedName name="_xlnm.Print_Area" localSheetId="1">SUMIFS!$A$1:$M$85</definedName>
  </definedNames>
  <calcPr calcId="145621"/>
</workbook>
</file>

<file path=xl/calcChain.xml><?xml version="1.0" encoding="utf-8"?>
<calcChain xmlns="http://schemas.openxmlformats.org/spreadsheetml/2006/main">
  <c r="G69" i="1" l="1"/>
  <c r="H41" i="1"/>
  <c r="G13" i="1"/>
  <c r="I11" i="4"/>
  <c r="I32" i="4"/>
  <c r="J46" i="4"/>
  <c r="J47" i="4"/>
  <c r="J48" i="4"/>
</calcChain>
</file>

<file path=xl/sharedStrings.xml><?xml version="1.0" encoding="utf-8"?>
<sst xmlns="http://schemas.openxmlformats.org/spreadsheetml/2006/main" count="162" uniqueCount="72">
  <si>
    <t>S204</t>
    <phoneticPr fontId="4"/>
  </si>
  <si>
    <t>K125</t>
    <phoneticPr fontId="4"/>
  </si>
  <si>
    <t>L328</t>
    <phoneticPr fontId="4"/>
  </si>
  <si>
    <t>　　　「検索条件」はE列のセルアドレスで指定できる。</t>
    <rPh sb="4" eb="6">
      <t>ケンサク</t>
    </rPh>
    <rPh sb="6" eb="8">
      <t>ジョウケン</t>
    </rPh>
    <rPh sb="11" eb="12">
      <t>レツ</t>
    </rPh>
    <rPh sb="20" eb="22">
      <t>シテイ</t>
    </rPh>
    <phoneticPr fontId="3"/>
  </si>
  <si>
    <t>　　　「範囲」・「合計範囲」は絶対参照で指定しておく。</t>
    <rPh sb="4" eb="6">
      <t>ハンイ</t>
    </rPh>
    <rPh sb="9" eb="11">
      <t>ゴウケイ</t>
    </rPh>
    <rPh sb="11" eb="13">
      <t>ハンイ</t>
    </rPh>
    <rPh sb="15" eb="17">
      <t>ゼッタイ</t>
    </rPh>
    <rPh sb="17" eb="19">
      <t>サンショウ</t>
    </rPh>
    <rPh sb="20" eb="22">
      <t>シテイ</t>
    </rPh>
    <phoneticPr fontId="3"/>
  </si>
  <si>
    <t>＊Hint）　セル［F45］で式を作成し、［F46～47］へコピーする。</t>
    <rPh sb="15" eb="16">
      <t>シキ</t>
    </rPh>
    <rPh sb="17" eb="19">
      <t>サクセイ</t>
    </rPh>
    <phoneticPr fontId="3"/>
  </si>
  <si>
    <t>仕入数合計</t>
    <rPh sb="0" eb="2">
      <t>シイレ</t>
    </rPh>
    <rPh sb="2" eb="3">
      <t>スウ</t>
    </rPh>
    <rPh sb="3" eb="5">
      <t>ゴウケイ</t>
    </rPh>
    <phoneticPr fontId="4"/>
  </si>
  <si>
    <t>商品ID</t>
    <rPh sb="0" eb="2">
      <t>ショウヒン</t>
    </rPh>
    <phoneticPr fontId="4"/>
  </si>
  <si>
    <t>＜結果＞</t>
    <rPh sb="1" eb="3">
      <t>ケッカ</t>
    </rPh>
    <phoneticPr fontId="4"/>
  </si>
  <si>
    <t>仕入数量</t>
    <rPh sb="0" eb="2">
      <t>シイレ</t>
    </rPh>
    <rPh sb="2" eb="4">
      <t>スウリョウ</t>
    </rPh>
    <phoneticPr fontId="4"/>
  </si>
  <si>
    <t>　商品ID</t>
    <rPh sb="1" eb="3">
      <t>ショウヒン</t>
    </rPh>
    <phoneticPr fontId="4"/>
  </si>
  <si>
    <t xml:space="preserve"> 下の仕入れ表から商品コードごとの仕入れ数量合計表を作成しなさい。</t>
    <rPh sb="1" eb="2">
      <t>シタ</t>
    </rPh>
    <rPh sb="3" eb="5">
      <t>シイ</t>
    </rPh>
    <rPh sb="6" eb="7">
      <t>ヒョウ</t>
    </rPh>
    <rPh sb="9" eb="11">
      <t>ショウヒン</t>
    </rPh>
    <rPh sb="17" eb="19">
      <t>シイ</t>
    </rPh>
    <rPh sb="20" eb="22">
      <t>スウリョウ</t>
    </rPh>
    <rPh sb="22" eb="24">
      <t>ゴウケイ</t>
    </rPh>
    <rPh sb="24" eb="25">
      <t>ヒョウ</t>
    </rPh>
    <rPh sb="26" eb="28">
      <t>サクセイ</t>
    </rPh>
    <phoneticPr fontId="4"/>
  </si>
  <si>
    <t>＜練習2＞</t>
    <rPh sb="1" eb="3">
      <t>レンシュウ</t>
    </rPh>
    <phoneticPr fontId="4"/>
  </si>
  <si>
    <t>得点</t>
    <rPh sb="0" eb="2">
      <t>トクテン</t>
    </rPh>
    <phoneticPr fontId="4"/>
  </si>
  <si>
    <t>合格者合計点</t>
    <rPh sb="0" eb="3">
      <t>ゴウカクシャ</t>
    </rPh>
    <rPh sb="3" eb="5">
      <t>ゴウケイ</t>
    </rPh>
    <rPh sb="5" eb="6">
      <t>テン</t>
    </rPh>
    <phoneticPr fontId="4"/>
  </si>
  <si>
    <t>番号</t>
    <rPh sb="0" eb="2">
      <t>バンゴウ</t>
    </rPh>
    <phoneticPr fontId="4"/>
  </si>
  <si>
    <t>　得点が50点以上の合計を求める</t>
    <rPh sb="1" eb="3">
      <t>トクテン</t>
    </rPh>
    <rPh sb="6" eb="9">
      <t>テンイジョウ</t>
    </rPh>
    <rPh sb="10" eb="12">
      <t>ゴウケイ</t>
    </rPh>
    <rPh sb="13" eb="14">
      <t>モト</t>
    </rPh>
    <phoneticPr fontId="4"/>
  </si>
  <si>
    <t>＜練習1＞</t>
    <rPh sb="1" eb="3">
      <t>レンシュウ</t>
    </rPh>
    <phoneticPr fontId="4"/>
  </si>
  <si>
    <t>のみのデータを検索し、9行目の数値データを合計する。</t>
    <rPh sb="12" eb="14">
      <t>ギョウメ</t>
    </rPh>
    <rPh sb="15" eb="17">
      <t>スウチ</t>
    </rPh>
    <rPh sb="21" eb="23">
      <t>ゴウケイ</t>
    </rPh>
    <phoneticPr fontId="4"/>
  </si>
  <si>
    <t>セル範囲［C5：H5］で値が“0”のデータ（男子）</t>
    <rPh sb="2" eb="4">
      <t>ハンイ</t>
    </rPh>
    <rPh sb="12" eb="13">
      <t>アタイ</t>
    </rPh>
    <rPh sb="22" eb="24">
      <t>ダンシ</t>
    </rPh>
    <phoneticPr fontId="4"/>
  </si>
  <si>
    <t>=SUMIF(C5:H5,"=0",C6:H6)</t>
    <phoneticPr fontId="4"/>
  </si>
  <si>
    <r>
      <t>←</t>
    </r>
    <r>
      <rPr>
        <sz val="11"/>
        <color rgb="FF00B050"/>
        <rFont val="ＭＳ Ｐゴシック"/>
        <family val="3"/>
        <charset val="128"/>
      </rPr>
      <t>緑色</t>
    </r>
    <r>
      <rPr>
        <sz val="11"/>
        <rFont val="ＭＳ Ｐゴシック"/>
        <family val="3"/>
        <charset val="128"/>
      </rPr>
      <t>の合計</t>
    </r>
    <rPh sb="1" eb="3">
      <t>ミドリイロ</t>
    </rPh>
    <rPh sb="4" eb="6">
      <t>ゴウケイ</t>
    </rPh>
    <phoneticPr fontId="4"/>
  </si>
  <si>
    <t>男子合計</t>
    <rPh sb="0" eb="2">
      <t>ダンシ</t>
    </rPh>
    <rPh sb="2" eb="4">
      <t>ゴウケイ</t>
    </rPh>
    <phoneticPr fontId="4"/>
  </si>
  <si>
    <t>性別</t>
    <rPh sb="0" eb="2">
      <t>セイベツ</t>
    </rPh>
    <phoneticPr fontId="4"/>
  </si>
  <si>
    <t>（例）　男子（性別：0）の合計点を求める</t>
    <rPh sb="1" eb="2">
      <t>レイ</t>
    </rPh>
    <rPh sb="4" eb="6">
      <t>ダンシ</t>
    </rPh>
    <rPh sb="7" eb="9">
      <t>セイベツ</t>
    </rPh>
    <rPh sb="13" eb="15">
      <t>ゴウケイ</t>
    </rPh>
    <rPh sb="15" eb="16">
      <t>テン</t>
    </rPh>
    <rPh sb="17" eb="18">
      <t>モト</t>
    </rPh>
    <phoneticPr fontId="4"/>
  </si>
  <si>
    <t>合計範囲・・・合計を計算するせる範囲（「範囲」と同じ場合は省略可）</t>
    <rPh sb="0" eb="2">
      <t>ゴウケイ</t>
    </rPh>
    <rPh sb="2" eb="4">
      <t>ハンイ</t>
    </rPh>
    <rPh sb="7" eb="9">
      <t>ゴウケイ</t>
    </rPh>
    <rPh sb="10" eb="12">
      <t>ケイサン</t>
    </rPh>
    <rPh sb="16" eb="18">
      <t>ハンイ</t>
    </rPh>
    <rPh sb="20" eb="22">
      <t>ハンイ</t>
    </rPh>
    <rPh sb="24" eb="25">
      <t>オナ</t>
    </rPh>
    <rPh sb="26" eb="28">
      <t>バアイ</t>
    </rPh>
    <rPh sb="29" eb="31">
      <t>ショウリャク</t>
    </rPh>
    <rPh sb="31" eb="32">
      <t>カ</t>
    </rPh>
    <phoneticPr fontId="3"/>
  </si>
  <si>
    <t>検索条件・・・検索条件を表す文字列</t>
    <rPh sb="0" eb="2">
      <t>ケンサク</t>
    </rPh>
    <rPh sb="2" eb="4">
      <t>ジョウケン</t>
    </rPh>
    <rPh sb="7" eb="9">
      <t>ケンサク</t>
    </rPh>
    <rPh sb="9" eb="11">
      <t>ジョウケン</t>
    </rPh>
    <rPh sb="12" eb="13">
      <t>アラワ</t>
    </rPh>
    <rPh sb="14" eb="17">
      <t>モジレツ</t>
    </rPh>
    <phoneticPr fontId="3"/>
  </si>
  <si>
    <t>範囲・・・検索対象セル範囲</t>
    <rPh sb="0" eb="2">
      <t>ハンイ</t>
    </rPh>
    <rPh sb="5" eb="7">
      <t>ケンサク</t>
    </rPh>
    <rPh sb="7" eb="9">
      <t>タイショウ</t>
    </rPh>
    <rPh sb="11" eb="13">
      <t>ハンイ</t>
    </rPh>
    <phoneticPr fontId="3"/>
  </si>
  <si>
    <t>「範囲」で指定したセルのうち、「検索条件」に一致するデータの合計を求める</t>
    <rPh sb="1" eb="3">
      <t>ハンイ</t>
    </rPh>
    <rPh sb="5" eb="7">
      <t>シテイ</t>
    </rPh>
    <rPh sb="16" eb="18">
      <t>ケンサク</t>
    </rPh>
    <rPh sb="18" eb="20">
      <t>ジョウケン</t>
    </rPh>
    <rPh sb="22" eb="24">
      <t>イッチ</t>
    </rPh>
    <rPh sb="30" eb="32">
      <t>ゴウケイ</t>
    </rPh>
    <rPh sb="33" eb="34">
      <t>モト</t>
    </rPh>
    <phoneticPr fontId="3"/>
  </si>
  <si>
    <t>SUMIF(範囲,"検索条件" [,合計範囲])</t>
    <rPh sb="6" eb="8">
      <t>ハンイ</t>
    </rPh>
    <rPh sb="10" eb="12">
      <t>ケンサク</t>
    </rPh>
    <rPh sb="12" eb="14">
      <t>ジョウケン</t>
    </rPh>
    <rPh sb="18" eb="20">
      <t>ゴウケイ</t>
    </rPh>
    <rPh sb="20" eb="22">
      <t>ハンイ</t>
    </rPh>
    <phoneticPr fontId="4"/>
  </si>
  <si>
    <t>◎条件に合う数値の合計を求める　SUMIF</t>
    <rPh sb="1" eb="3">
      <t>ジョウケン</t>
    </rPh>
    <rPh sb="4" eb="5">
      <t>ア</t>
    </rPh>
    <rPh sb="6" eb="8">
      <t>スウチ</t>
    </rPh>
    <rPh sb="9" eb="11">
      <t>ゴウケイ</t>
    </rPh>
    <rPh sb="12" eb="13">
      <t>モト</t>
    </rPh>
    <phoneticPr fontId="4"/>
  </si>
  <si>
    <t>複数の「条件範囲」内で、「検索条件」に合うデータの「合計対象範囲」の合計を求める</t>
    <rPh sb="0" eb="2">
      <t>フクスウ</t>
    </rPh>
    <rPh sb="4" eb="6">
      <t>ジョウケン</t>
    </rPh>
    <rPh sb="6" eb="8">
      <t>ハンイ</t>
    </rPh>
    <rPh sb="9" eb="10">
      <t>ナイ</t>
    </rPh>
    <rPh sb="13" eb="15">
      <t>ケンサク</t>
    </rPh>
    <rPh sb="15" eb="17">
      <t>ジョウケン</t>
    </rPh>
    <rPh sb="19" eb="20">
      <t>ア</t>
    </rPh>
    <rPh sb="26" eb="28">
      <t>ゴウケイ</t>
    </rPh>
    <rPh sb="28" eb="30">
      <t>タイショウ</t>
    </rPh>
    <rPh sb="30" eb="32">
      <t>ハンイ</t>
    </rPh>
    <rPh sb="34" eb="36">
      <t>ゴウケイ</t>
    </rPh>
    <rPh sb="37" eb="38">
      <t>モト</t>
    </rPh>
    <phoneticPr fontId="3"/>
  </si>
  <si>
    <t>合計対象範囲・・・合計対象セル範囲</t>
    <rPh sb="0" eb="2">
      <t>ゴウケイ</t>
    </rPh>
    <rPh sb="2" eb="4">
      <t>タイショウ</t>
    </rPh>
    <rPh sb="4" eb="6">
      <t>ハンイ</t>
    </rPh>
    <rPh sb="9" eb="11">
      <t>ゴウケイ</t>
    </rPh>
    <rPh sb="11" eb="13">
      <t>タイショウ</t>
    </rPh>
    <rPh sb="15" eb="17">
      <t>ハンイ</t>
    </rPh>
    <phoneticPr fontId="3"/>
  </si>
  <si>
    <t>SUMIFS(合計対象範囲，条件範囲1，"検索条件1" ，条件範囲2，"検索条件2"，・・・)</t>
    <rPh sb="7" eb="9">
      <t>ゴウケイ</t>
    </rPh>
    <rPh sb="9" eb="11">
      <t>タイショウ</t>
    </rPh>
    <rPh sb="11" eb="13">
      <t>ハンイ</t>
    </rPh>
    <rPh sb="14" eb="16">
      <t>ジョウケン</t>
    </rPh>
    <rPh sb="16" eb="18">
      <t>ハンイ</t>
    </rPh>
    <rPh sb="21" eb="23">
      <t>ケンサク</t>
    </rPh>
    <rPh sb="23" eb="25">
      <t>ジ_x0000__x0007__x0002__x0004_</t>
    </rPh>
    <rPh sb="29" eb="31">
      <t xml:space="preserve">	_x0002_	_x000B__x0002_</t>
    </rPh>
    <rPh sb="31" eb="33">
      <t>_x000C__x000E__x0002_</t>
    </rPh>
    <rPh sb="36" eb="38">
      <t>_x0011__x0010__x0002__x0014_</t>
    </rPh>
    <rPh sb="38" eb="40">
      <t/>
    </rPh>
    <phoneticPr fontId="4"/>
  </si>
  <si>
    <t>条件範囲・・・検索対象セル範囲</t>
    <rPh sb="0" eb="2">
      <t>ジョウケン</t>
    </rPh>
    <rPh sb="2" eb="4">
      <t>ハンイ</t>
    </rPh>
    <rPh sb="7" eb="9">
      <t>ケンサク</t>
    </rPh>
    <rPh sb="9" eb="11">
      <t>タイショウ</t>
    </rPh>
    <rPh sb="13" eb="15">
      <t>ハンイ</t>
    </rPh>
    <phoneticPr fontId="3"/>
  </si>
  <si>
    <t>＜例＞</t>
    <rPh sb="1" eb="2">
      <t>レイ</t>
    </rPh>
    <phoneticPr fontId="3"/>
  </si>
  <si>
    <t>商品コード</t>
    <rPh sb="0" eb="2">
      <t>ショウヒン</t>
    </rPh>
    <phoneticPr fontId="3"/>
  </si>
  <si>
    <t>日付</t>
    <rPh sb="0" eb="2">
      <t>ヒヅケ</t>
    </rPh>
    <phoneticPr fontId="3"/>
  </si>
  <si>
    <t>数量</t>
    <rPh sb="0" eb="2">
      <t>スウリョウ</t>
    </rPh>
    <phoneticPr fontId="3"/>
  </si>
  <si>
    <t>A103</t>
    <phoneticPr fontId="3"/>
  </si>
  <si>
    <t>B524</t>
    <phoneticPr fontId="3"/>
  </si>
  <si>
    <t>A578</t>
    <phoneticPr fontId="3"/>
  </si>
  <si>
    <t>C250</t>
    <phoneticPr fontId="3"/>
  </si>
  <si>
    <t>◎複数条件に合う数値の合計を求める　SUMIFS</t>
    <rPh sb="1" eb="3">
      <t>フクスウ</t>
    </rPh>
    <rPh sb="3" eb="5">
      <t>ジョウケン</t>
    </rPh>
    <rPh sb="6" eb="7">
      <t>ア</t>
    </rPh>
    <rPh sb="8" eb="10">
      <t>スウチ</t>
    </rPh>
    <rPh sb="11" eb="13">
      <t>ゴウケイ</t>
    </rPh>
    <rPh sb="14" eb="15">
      <t>モト</t>
    </rPh>
    <phoneticPr fontId="4"/>
  </si>
  <si>
    <t>右の表から、次の条件に合う「数量」の合計を求める。</t>
    <rPh sb="0" eb="1">
      <t>ミギ</t>
    </rPh>
    <rPh sb="2" eb="3">
      <t>ヒョウ</t>
    </rPh>
    <rPh sb="6" eb="7">
      <t>ツギ</t>
    </rPh>
    <rPh sb="8" eb="10">
      <t>ジョウケン</t>
    </rPh>
    <rPh sb="11" eb="12">
      <t>ア</t>
    </rPh>
    <rPh sb="14" eb="16">
      <t>スウリョウ</t>
    </rPh>
    <rPh sb="18" eb="20">
      <t>ゴウケイ</t>
    </rPh>
    <rPh sb="21" eb="22">
      <t>モト</t>
    </rPh>
    <phoneticPr fontId="3"/>
  </si>
  <si>
    <t>数量計</t>
    <rPh sb="0" eb="2">
      <t>スウリョウ</t>
    </rPh>
    <rPh sb="2" eb="3">
      <t>ケイ</t>
    </rPh>
    <phoneticPr fontId="3"/>
  </si>
  <si>
    <t>2014/10/15以降</t>
    <rPh sb="10" eb="12">
      <t>イコウ</t>
    </rPh>
    <phoneticPr fontId="3"/>
  </si>
  <si>
    <t>A103</t>
    <phoneticPr fontId="3"/>
  </si>
  <si>
    <t>=SUMIFS(D11:D23,B11:B23,"&gt;=2014/10/15",C11:C23,"A103")</t>
    <phoneticPr fontId="3"/>
  </si>
  <si>
    <t>↑</t>
    <phoneticPr fontId="3"/>
  </si>
  <si>
    <t>検索条件・・・検索条件を表す文字列　（各検索条件はAND）</t>
    <rPh sb="0" eb="2">
      <t>ケンサク</t>
    </rPh>
    <rPh sb="2" eb="4">
      <t>ジョウケン</t>
    </rPh>
    <rPh sb="7" eb="9">
      <t>ケンサク</t>
    </rPh>
    <rPh sb="9" eb="11">
      <t>ジョウケン</t>
    </rPh>
    <rPh sb="12" eb="13">
      <t>アラワ</t>
    </rPh>
    <rPh sb="14" eb="17">
      <t>モジレツ</t>
    </rPh>
    <rPh sb="19" eb="20">
      <t>カク</t>
    </rPh>
    <rPh sb="20" eb="22">
      <t>ケンサク</t>
    </rPh>
    <rPh sb="22" eb="24">
      <t>ジョウケン</t>
    </rPh>
    <phoneticPr fontId="3"/>
  </si>
  <si>
    <t>図書館</t>
    <rPh sb="0" eb="3">
      <t>トショカン</t>
    </rPh>
    <phoneticPr fontId="3"/>
  </si>
  <si>
    <t>分類</t>
    <rPh sb="0" eb="2">
      <t>ブンルイ</t>
    </rPh>
    <phoneticPr fontId="3"/>
  </si>
  <si>
    <t>貸出冊数</t>
    <rPh sb="0" eb="2">
      <t>カシダシ</t>
    </rPh>
    <rPh sb="2" eb="4">
      <t>サツスウ</t>
    </rPh>
    <phoneticPr fontId="3"/>
  </si>
  <si>
    <t>次の表から右の条件に合うデータの「貸出冊数」の合計を求めなさい。</t>
    <rPh sb="0" eb="1">
      <t>ツギ</t>
    </rPh>
    <rPh sb="2" eb="3">
      <t>ヒョウ</t>
    </rPh>
    <rPh sb="5" eb="6">
      <t>ミギ</t>
    </rPh>
    <rPh sb="7" eb="9">
      <t>ジョウケン</t>
    </rPh>
    <rPh sb="10" eb="11">
      <t>ア</t>
    </rPh>
    <rPh sb="17" eb="19">
      <t>カシダシ</t>
    </rPh>
    <rPh sb="19" eb="21">
      <t>サツスウ</t>
    </rPh>
    <rPh sb="23" eb="25">
      <t>ゴウケイ</t>
    </rPh>
    <rPh sb="26" eb="27">
      <t>モト</t>
    </rPh>
    <phoneticPr fontId="3"/>
  </si>
  <si>
    <t>A図書館</t>
    <rPh sb="1" eb="4">
      <t>トショカン</t>
    </rPh>
    <phoneticPr fontId="3"/>
  </si>
  <si>
    <t>D図書館</t>
    <rPh sb="1" eb="4">
      <t>トショカン</t>
    </rPh>
    <phoneticPr fontId="3"/>
  </si>
  <si>
    <t>C図書館</t>
    <rPh sb="1" eb="4">
      <t>トショカン</t>
    </rPh>
    <phoneticPr fontId="3"/>
  </si>
  <si>
    <t>B図書館</t>
  </si>
  <si>
    <t>B図書館</t>
    <rPh sb="1" eb="4">
      <t>トショカン</t>
    </rPh>
    <phoneticPr fontId="3"/>
  </si>
  <si>
    <t>A1</t>
    <phoneticPr fontId="3"/>
  </si>
  <si>
    <t>B1</t>
    <phoneticPr fontId="3"/>
  </si>
  <si>
    <t>A2</t>
  </si>
  <si>
    <t>A2</t>
    <phoneticPr fontId="3"/>
  </si>
  <si>
    <t>B2</t>
    <phoneticPr fontId="3"/>
  </si>
  <si>
    <t>＜結果＞</t>
    <rPh sb="1" eb="3">
      <t>ケッカ</t>
    </rPh>
    <phoneticPr fontId="3"/>
  </si>
  <si>
    <t>＜練習2＞</t>
    <rPh sb="1" eb="3">
      <t>レンシュウ</t>
    </rPh>
    <phoneticPr fontId="3"/>
  </si>
  <si>
    <t>次の表から「開始日」から「終了日」内の金額の計を求めなさい。</t>
    <rPh sb="0" eb="1">
      <t>ツギ</t>
    </rPh>
    <rPh sb="2" eb="3">
      <t>ヒョウ</t>
    </rPh>
    <rPh sb="6" eb="9">
      <t>カイシビ</t>
    </rPh>
    <rPh sb="13" eb="16">
      <t>シュウリョウビ</t>
    </rPh>
    <rPh sb="17" eb="18">
      <t>ナイ</t>
    </rPh>
    <rPh sb="19" eb="21">
      <t>キンガク</t>
    </rPh>
    <rPh sb="22" eb="23">
      <t>ケイ</t>
    </rPh>
    <rPh sb="24" eb="25">
      <t>モト</t>
    </rPh>
    <phoneticPr fontId="3"/>
  </si>
  <si>
    <t>金額</t>
    <rPh sb="0" eb="2">
      <t>キンガク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</si>
  <si>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</si>
  <si>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</si>
  <si>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合計金額</t>
    <rPh sb="0" eb="2">
      <t>ゴウケイ</t>
    </rPh>
    <rPh sb="2" eb="4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</si>
</sst>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;@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1" xfId="2" applyBorder="1">
      <alignment vertical="center"/>
    </xf>
    <xf numFmtId="0" fontId="2" fillId="2" borderId="1" xfId="2" applyFill="1" applyBorder="1">
      <alignment vertical="center"/>
    </xf>
    <xf numFmtId="0" fontId="2" fillId="0" borderId="1" xfId="2" applyBorder="1" applyAlignment="1">
      <alignment vertical="center" shrinkToFit="1"/>
    </xf>
    <xf numFmtId="0" fontId="2" fillId="2" borderId="1" xfId="2" applyFont="1" applyFill="1" applyBorder="1">
      <alignment vertical="center"/>
    </xf>
    <xf numFmtId="0" fontId="2" fillId="0" borderId="1" xfId="2" applyFont="1" applyBorder="1">
      <alignment vertical="center"/>
    </xf>
    <xf numFmtId="0" fontId="2" fillId="0" borderId="1" xfId="2" applyBorder="1" applyAlignment="1">
      <alignment horizontal="center" vertical="center"/>
    </xf>
    <xf numFmtId="0" fontId="5" fillId="0" borderId="1" xfId="2" applyFont="1" applyBorder="1">
      <alignment vertical="center"/>
    </xf>
    <xf numFmtId="0" fontId="6" fillId="0" borderId="0" xfId="2" applyFont="1">
      <alignment vertical="center"/>
    </xf>
    <xf numFmtId="0" fontId="7" fillId="0" borderId="0" xfId="2" quotePrefix="1" applyFont="1">
      <alignment vertical="center"/>
    </xf>
    <xf numFmtId="0" fontId="9" fillId="0" borderId="1" xfId="2" applyFont="1" applyBorder="1">
      <alignment vertical="center"/>
    </xf>
    <xf numFmtId="0" fontId="8" fillId="0" borderId="1" xfId="2" applyFont="1" applyBorder="1">
      <alignment vertical="center"/>
    </xf>
    <xf numFmtId="0" fontId="2" fillId="0" borderId="0" xfId="2" applyFont="1">
      <alignment vertical="center"/>
    </xf>
    <xf numFmtId="0" fontId="10" fillId="0" borderId="0" xfId="2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3" borderId="2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177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</xdr:colOff>
      <xdr:row>11</xdr:row>
      <xdr:rowOff>152400</xdr:rowOff>
    </xdr:from>
    <xdr:ext cx="3933037" cy="181927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4" y="2038350"/>
          <a:ext cx="3933037" cy="1819275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28</xdr:row>
      <xdr:rowOff>114301</xdr:rowOff>
    </xdr:from>
    <xdr:ext cx="3952875" cy="182845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4914901"/>
          <a:ext cx="3952875" cy="1828451"/>
        </a:xfrm>
        <a:prstGeom prst="rect">
          <a:avLst/>
        </a:prstGeom>
      </xdr:spPr>
    </xdr:pic>
    <xdr:clientData/>
  </xdr:oneCellAnchor>
  <xdr:oneCellAnchor>
    <xdr:from>
      <xdr:col>4</xdr:col>
      <xdr:colOff>19049</xdr:colOff>
      <xdr:row>52</xdr:row>
      <xdr:rowOff>35469</xdr:rowOff>
    </xdr:from>
    <xdr:ext cx="3962401" cy="183285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49" y="8950869"/>
          <a:ext cx="3962401" cy="18328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15</xdr:row>
      <xdr:rowOff>104775</xdr:rowOff>
    </xdr:from>
    <xdr:to>
      <xdr:col>10</xdr:col>
      <xdr:colOff>476250</xdr:colOff>
      <xdr:row>28</xdr:row>
      <xdr:rowOff>37878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2847975"/>
          <a:ext cx="4067175" cy="2161953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41</xdr:row>
      <xdr:rowOff>121008</xdr:rowOff>
    </xdr:from>
    <xdr:to>
      <xdr:col>10</xdr:col>
      <xdr:colOff>381000</xdr:colOff>
      <xdr:row>54</xdr:row>
      <xdr:rowOff>18669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7575" y="7321908"/>
          <a:ext cx="4000500" cy="21265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69</xdr:row>
      <xdr:rowOff>161925</xdr:rowOff>
    </xdr:from>
    <xdr:to>
      <xdr:col>10</xdr:col>
      <xdr:colOff>394334</xdr:colOff>
      <xdr:row>82</xdr:row>
      <xdr:rowOff>66674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57575" y="12163425"/>
          <a:ext cx="4013834" cy="213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/>
  </sheetViews>
  <sheetFormatPr defaultRowHeight="13.5"/>
  <cols>
    <col min="1" max="16384" width="9" style="1"/>
  </cols>
  <sheetData>
    <row r="1" spans="1:10" ht="25.5">
      <c r="A1" s="14" t="s">
        <v>30</v>
      </c>
    </row>
    <row r="3" spans="1:10">
      <c r="A3" s="13" t="s">
        <v>29</v>
      </c>
      <c r="E3" s="1" t="s">
        <v>28</v>
      </c>
    </row>
    <row r="4" spans="1:10">
      <c r="A4" s="13"/>
      <c r="E4" s="1" t="s">
        <v>27</v>
      </c>
    </row>
    <row r="5" spans="1:10">
      <c r="A5" s="13"/>
      <c r="E5" s="1" t="s">
        <v>26</v>
      </c>
    </row>
    <row r="6" spans="1:10">
      <c r="A6" s="13"/>
      <c r="E6" s="1" t="s">
        <v>25</v>
      </c>
    </row>
    <row r="7" spans="1:10">
      <c r="A7" s="13"/>
    </row>
    <row r="8" spans="1:10">
      <c r="B8" s="1" t="s">
        <v>24</v>
      </c>
      <c r="F8" s="9"/>
    </row>
    <row r="9" spans="1:10">
      <c r="F9" s="9"/>
    </row>
    <row r="10" spans="1:10">
      <c r="B10" s="7" t="s">
        <v>23</v>
      </c>
      <c r="C10" s="2">
        <v>0</v>
      </c>
      <c r="D10" s="2">
        <v>1</v>
      </c>
      <c r="E10" s="2">
        <v>1</v>
      </c>
      <c r="F10" s="2">
        <v>0</v>
      </c>
      <c r="G10" s="2">
        <v>0</v>
      </c>
      <c r="H10" s="2">
        <v>1</v>
      </c>
      <c r="I10" s="7" t="s">
        <v>22</v>
      </c>
    </row>
    <row r="11" spans="1:10">
      <c r="B11" s="7" t="s">
        <v>13</v>
      </c>
      <c r="C11" s="12">
        <v>68</v>
      </c>
      <c r="D11" s="2">
        <v>72</v>
      </c>
      <c r="E11" s="2">
        <v>43</v>
      </c>
      <c r="F11" s="12">
        <v>57</v>
      </c>
      <c r="G11" s="12">
        <v>78</v>
      </c>
      <c r="H11" s="2">
        <v>62</v>
      </c>
      <c r="I11" s="11">
        <f>SUMIF(C10:H10,"=0",C11:H11)</f>
        <v>203</v>
      </c>
      <c r="J11" s="1" t="s">
        <v>21</v>
      </c>
    </row>
    <row r="12" spans="1:10">
      <c r="I12" s="10" t="s">
        <v>20</v>
      </c>
    </row>
    <row r="13" spans="1:10">
      <c r="I13" s="1" t="s">
        <v>19</v>
      </c>
    </row>
    <row r="14" spans="1:10">
      <c r="I14" s="1" t="s">
        <v>18</v>
      </c>
    </row>
    <row r="25" spans="1:9">
      <c r="A25" s="1" t="s">
        <v>17</v>
      </c>
      <c r="B25" s="1" t="s">
        <v>16</v>
      </c>
      <c r="F25" s="9"/>
    </row>
    <row r="26" spans="1:9">
      <c r="F26" s="9"/>
    </row>
    <row r="27" spans="1:9">
      <c r="B27" s="7" t="s">
        <v>15</v>
      </c>
      <c r="C27" s="7">
        <v>1</v>
      </c>
      <c r="D27" s="7">
        <v>2</v>
      </c>
      <c r="E27" s="7">
        <v>3</v>
      </c>
      <c r="F27" s="7">
        <v>4</v>
      </c>
      <c r="G27" s="7">
        <v>5</v>
      </c>
      <c r="H27" s="7">
        <v>6</v>
      </c>
      <c r="I27" s="8" t="s">
        <v>14</v>
      </c>
    </row>
    <row r="28" spans="1:9">
      <c r="B28" s="7" t="s">
        <v>13</v>
      </c>
      <c r="C28" s="6">
        <v>48</v>
      </c>
      <c r="D28" s="6">
        <v>52</v>
      </c>
      <c r="E28" s="6">
        <v>78</v>
      </c>
      <c r="F28" s="6">
        <v>63</v>
      </c>
      <c r="G28" s="6">
        <v>32</v>
      </c>
      <c r="H28" s="6">
        <v>83</v>
      </c>
      <c r="I28" s="6"/>
    </row>
    <row r="31" spans="1:9">
      <c r="I31" s="1" t="s">
        <v>8</v>
      </c>
    </row>
    <row r="32" spans="1:9">
      <c r="I32" s="5">
        <f>SUMIF(C28:H28,"&gt;=50")</f>
        <v>276</v>
      </c>
    </row>
    <row r="42" spans="1:10">
      <c r="A42" s="1" t="s">
        <v>12</v>
      </c>
      <c r="B42" s="1" t="s">
        <v>11</v>
      </c>
    </row>
    <row r="44" spans="1:10">
      <c r="B44" s="2" t="s">
        <v>10</v>
      </c>
      <c r="C44" s="2" t="s">
        <v>9</v>
      </c>
      <c r="I44" s="1" t="s">
        <v>8</v>
      </c>
    </row>
    <row r="45" spans="1:10">
      <c r="B45" s="2" t="s">
        <v>1</v>
      </c>
      <c r="C45" s="2">
        <v>125</v>
      </c>
      <c r="E45" s="2" t="s">
        <v>7</v>
      </c>
      <c r="F45" s="4" t="s">
        <v>6</v>
      </c>
      <c r="I45" s="2" t="s">
        <v>7</v>
      </c>
      <c r="J45" s="4" t="s">
        <v>6</v>
      </c>
    </row>
    <row r="46" spans="1:10">
      <c r="B46" s="2" t="s">
        <v>0</v>
      </c>
      <c r="C46" s="2">
        <v>208</v>
      </c>
      <c r="E46" s="2" t="s">
        <v>1</v>
      </c>
      <c r="F46" s="2"/>
      <c r="I46" s="2" t="s">
        <v>1</v>
      </c>
      <c r="J46" s="3">
        <f ca="1">SUMIF($B$45:$C$58,E46,$C$45:$C$58)</f>
        <v>641</v>
      </c>
    </row>
    <row r="47" spans="1:10">
      <c r="B47" s="2" t="s">
        <v>2</v>
      </c>
      <c r="C47" s="2">
        <v>87</v>
      </c>
      <c r="E47" s="2" t="s">
        <v>0</v>
      </c>
      <c r="F47" s="2"/>
      <c r="I47" s="2" t="s">
        <v>0</v>
      </c>
      <c r="J47" s="3">
        <f ca="1">SUMIF($B$45:$C$58,E47,$C$45:$C$58)</f>
        <v>561</v>
      </c>
    </row>
    <row r="48" spans="1:10">
      <c r="B48" s="2" t="s">
        <v>1</v>
      </c>
      <c r="C48" s="2">
        <v>66</v>
      </c>
      <c r="E48" s="2" t="s">
        <v>2</v>
      </c>
      <c r="F48" s="2"/>
      <c r="I48" s="2" t="s">
        <v>2</v>
      </c>
      <c r="J48" s="3">
        <f ca="1">SUMIF($B$45:$C$58,E48,$C$45:$C$58)</f>
        <v>702</v>
      </c>
    </row>
    <row r="49" spans="2:5">
      <c r="B49" s="2" t="s">
        <v>2</v>
      </c>
      <c r="C49" s="2">
        <v>150</v>
      </c>
    </row>
    <row r="50" spans="2:5">
      <c r="B50" s="2" t="s">
        <v>2</v>
      </c>
      <c r="C50" s="2">
        <v>285</v>
      </c>
      <c r="E50" s="1" t="s">
        <v>5</v>
      </c>
    </row>
    <row r="51" spans="2:5">
      <c r="B51" s="2" t="s">
        <v>0</v>
      </c>
      <c r="C51" s="2">
        <v>188</v>
      </c>
      <c r="E51" s="1" t="s">
        <v>4</v>
      </c>
    </row>
    <row r="52" spans="2:5">
      <c r="B52" s="2" t="s">
        <v>1</v>
      </c>
      <c r="C52" s="2">
        <v>200</v>
      </c>
      <c r="E52" s="1" t="s">
        <v>3</v>
      </c>
    </row>
    <row r="53" spans="2:5">
      <c r="B53" s="2" t="s">
        <v>2</v>
      </c>
      <c r="C53" s="2">
        <v>75</v>
      </c>
    </row>
    <row r="54" spans="2:5">
      <c r="B54" s="2" t="s">
        <v>0</v>
      </c>
      <c r="C54" s="2">
        <v>80</v>
      </c>
    </row>
    <row r="55" spans="2:5">
      <c r="B55" s="2" t="s">
        <v>2</v>
      </c>
      <c r="C55" s="2">
        <v>105</v>
      </c>
    </row>
    <row r="56" spans="2:5">
      <c r="B56" s="2" t="s">
        <v>1</v>
      </c>
      <c r="C56" s="2">
        <v>190</v>
      </c>
    </row>
    <row r="57" spans="2:5">
      <c r="B57" s="2" t="s">
        <v>1</v>
      </c>
      <c r="C57" s="2">
        <v>60</v>
      </c>
    </row>
    <row r="58" spans="2:5">
      <c r="B58" s="2" t="s">
        <v>0</v>
      </c>
      <c r="C58" s="2">
        <v>85</v>
      </c>
    </row>
  </sheetData>
  <phoneticPr fontId="3"/>
  <printOptions headings="1"/>
  <pageMargins left="0.59055118110236215" right="0.59055118110236215" top="0.59055118110236215" bottom="0.59055118110236215" header="0.51181102362204722" footer="0.51181102362204722"/>
  <pageSetup paperSize="9" fitToHeight="0" orientation="landscape" horizontalDpi="4294967293" verticalDpi="0" r:id="rId1"/>
  <headerFooter alignWithMargins="0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/>
  </sheetViews>
  <sheetFormatPr defaultRowHeight="13.5"/>
  <cols>
    <col min="2" max="2" width="9.25" bestFit="1" customWidth="1"/>
    <col min="7" max="7" width="11.625" bestFit="1" customWidth="1"/>
  </cols>
  <sheetData>
    <row r="1" spans="1:7" ht="25.5">
      <c r="A1" s="14" t="s">
        <v>43</v>
      </c>
      <c r="B1" s="1"/>
      <c r="C1" s="1"/>
      <c r="D1" s="1"/>
      <c r="E1" s="1"/>
    </row>
    <row r="2" spans="1:7">
      <c r="A2" s="1"/>
      <c r="B2" s="1"/>
      <c r="C2" s="1"/>
      <c r="D2" s="1"/>
      <c r="E2" s="1"/>
    </row>
    <row r="3" spans="1:7">
      <c r="A3" s="13" t="s">
        <v>33</v>
      </c>
      <c r="B3" s="1"/>
      <c r="C3" s="1"/>
      <c r="D3" s="1"/>
    </row>
    <row r="4" spans="1:7">
      <c r="A4" s="13"/>
      <c r="B4" s="1" t="s">
        <v>31</v>
      </c>
      <c r="C4" s="1"/>
      <c r="D4" s="1"/>
    </row>
    <row r="5" spans="1:7">
      <c r="A5" s="13"/>
      <c r="B5" s="1"/>
      <c r="C5" s="1" t="s">
        <v>32</v>
      </c>
      <c r="D5" s="1"/>
    </row>
    <row r="6" spans="1:7">
      <c r="A6" s="13"/>
      <c r="B6" s="1"/>
      <c r="C6" t="s">
        <v>34</v>
      </c>
      <c r="D6" s="1"/>
    </row>
    <row r="7" spans="1:7">
      <c r="C7" s="1" t="s">
        <v>50</v>
      </c>
    </row>
    <row r="9" spans="1:7">
      <c r="B9" t="s">
        <v>35</v>
      </c>
      <c r="F9" t="s">
        <v>44</v>
      </c>
    </row>
    <row r="10" spans="1:7">
      <c r="B10" s="16" t="s">
        <v>37</v>
      </c>
      <c r="C10" s="16" t="s">
        <v>36</v>
      </c>
      <c r="D10" s="16" t="s">
        <v>38</v>
      </c>
    </row>
    <row r="11" spans="1:7">
      <c r="B11" s="17">
        <v>41913</v>
      </c>
      <c r="C11" s="18" t="s">
        <v>39</v>
      </c>
      <c r="D11" s="18">
        <v>10</v>
      </c>
      <c r="F11" s="15" t="s">
        <v>37</v>
      </c>
      <c r="G11" t="s">
        <v>46</v>
      </c>
    </row>
    <row r="12" spans="1:7" ht="14.25" thickBot="1">
      <c r="B12" s="17">
        <v>41915</v>
      </c>
      <c r="C12" s="18" t="s">
        <v>40</v>
      </c>
      <c r="D12" s="18">
        <v>25</v>
      </c>
      <c r="F12" s="15" t="s">
        <v>36</v>
      </c>
      <c r="G12" t="s">
        <v>47</v>
      </c>
    </row>
    <row r="13" spans="1:7" ht="14.25" thickBot="1">
      <c r="B13" s="17">
        <v>41919</v>
      </c>
      <c r="C13" s="18" t="s">
        <v>41</v>
      </c>
      <c r="D13" s="18">
        <v>17</v>
      </c>
      <c r="F13" s="15" t="s">
        <v>45</v>
      </c>
      <c r="G13" s="19">
        <f>SUMIFS(D11:D23,B11:B23,"&gt;=2014/10/15",C11:C23,"A103")</f>
        <v>165</v>
      </c>
    </row>
    <row r="14" spans="1:7">
      <c r="B14" s="17">
        <v>41920</v>
      </c>
      <c r="C14" s="18" t="s">
        <v>42</v>
      </c>
      <c r="D14" s="18">
        <v>30</v>
      </c>
      <c r="G14" s="21" t="s">
        <v>49</v>
      </c>
    </row>
    <row r="15" spans="1:7">
      <c r="B15" s="17">
        <v>41924</v>
      </c>
      <c r="C15" s="18" t="s">
        <v>39</v>
      </c>
      <c r="D15" s="18">
        <v>45</v>
      </c>
      <c r="G15" s="20" t="s">
        <v>48</v>
      </c>
    </row>
    <row r="16" spans="1:7">
      <c r="B16" s="17">
        <v>41927</v>
      </c>
      <c r="C16" s="18" t="s">
        <v>41</v>
      </c>
      <c r="D16" s="18">
        <v>20</v>
      </c>
    </row>
    <row r="17" spans="1:4">
      <c r="B17" s="17">
        <v>41928</v>
      </c>
      <c r="C17" s="18" t="s">
        <v>42</v>
      </c>
      <c r="D17" s="18">
        <v>18</v>
      </c>
    </row>
    <row r="18" spans="1:4">
      <c r="B18" s="22">
        <v>41930</v>
      </c>
      <c r="C18" s="23" t="s">
        <v>39</v>
      </c>
      <c r="D18" s="23">
        <v>35</v>
      </c>
    </row>
    <row r="19" spans="1:4">
      <c r="B19" s="22">
        <v>41932</v>
      </c>
      <c r="C19" s="23" t="s">
        <v>39</v>
      </c>
      <c r="D19" s="23">
        <v>70</v>
      </c>
    </row>
    <row r="20" spans="1:4">
      <c r="B20" s="17">
        <v>41935</v>
      </c>
      <c r="C20" s="18" t="s">
        <v>40</v>
      </c>
      <c r="D20" s="18">
        <v>45</v>
      </c>
    </row>
    <row r="21" spans="1:4">
      <c r="B21" s="22">
        <v>41937</v>
      </c>
      <c r="C21" s="23" t="s">
        <v>39</v>
      </c>
      <c r="D21" s="23">
        <v>60</v>
      </c>
    </row>
    <row r="22" spans="1:4">
      <c r="B22" s="17">
        <v>41940</v>
      </c>
      <c r="C22" s="18" t="s">
        <v>40</v>
      </c>
      <c r="D22" s="18">
        <v>17</v>
      </c>
    </row>
    <row r="23" spans="1:4">
      <c r="B23" s="17">
        <v>41942</v>
      </c>
      <c r="C23" s="18" t="s">
        <v>42</v>
      </c>
      <c r="D23" s="18">
        <v>40</v>
      </c>
    </row>
    <row r="32" spans="1:4">
      <c r="A32" s="1" t="s">
        <v>17</v>
      </c>
      <c r="B32" t="s">
        <v>54</v>
      </c>
    </row>
    <row r="34" spans="2:8">
      <c r="B34" s="16" t="s">
        <v>51</v>
      </c>
      <c r="C34" s="16" t="s">
        <v>52</v>
      </c>
      <c r="D34" s="16" t="s">
        <v>53</v>
      </c>
      <c r="F34" s="16" t="s">
        <v>51</v>
      </c>
      <c r="G34" s="16" t="s">
        <v>52</v>
      </c>
      <c r="H34" s="16" t="s">
        <v>53</v>
      </c>
    </row>
    <row r="35" spans="2:8">
      <c r="B35" s="18" t="s">
        <v>55</v>
      </c>
      <c r="C35" s="18" t="s">
        <v>61</v>
      </c>
      <c r="D35" s="18">
        <v>5</v>
      </c>
      <c r="F35" s="18" t="s">
        <v>58</v>
      </c>
      <c r="G35" s="18" t="s">
        <v>62</v>
      </c>
      <c r="H35" s="25"/>
    </row>
    <row r="36" spans="2:8">
      <c r="B36" s="18" t="s">
        <v>56</v>
      </c>
      <c r="C36" s="18" t="s">
        <v>63</v>
      </c>
      <c r="D36" s="18">
        <v>8</v>
      </c>
    </row>
    <row r="37" spans="2:8">
      <c r="B37" s="18" t="s">
        <v>57</v>
      </c>
      <c r="C37" s="18" t="s">
        <v>64</v>
      </c>
      <c r="D37" s="18">
        <v>4</v>
      </c>
    </row>
    <row r="38" spans="2:8">
      <c r="B38" s="18" t="s">
        <v>55</v>
      </c>
      <c r="C38" s="18" t="s">
        <v>60</v>
      </c>
      <c r="D38" s="18">
        <v>2</v>
      </c>
    </row>
    <row r="39" spans="2:8">
      <c r="B39" s="18" t="s">
        <v>59</v>
      </c>
      <c r="C39" s="18" t="s">
        <v>61</v>
      </c>
      <c r="D39" s="18">
        <v>7</v>
      </c>
      <c r="F39" t="s">
        <v>65</v>
      </c>
    </row>
    <row r="40" spans="2:8">
      <c r="B40" s="18" t="s">
        <v>56</v>
      </c>
      <c r="C40" s="18" t="s">
        <v>63</v>
      </c>
      <c r="D40" s="18">
        <v>6</v>
      </c>
      <c r="F40" s="16" t="s">
        <v>51</v>
      </c>
      <c r="G40" s="16" t="s">
        <v>52</v>
      </c>
      <c r="H40" s="16" t="s">
        <v>53</v>
      </c>
    </row>
    <row r="41" spans="2:8">
      <c r="B41" s="18" t="s">
        <v>55</v>
      </c>
      <c r="C41" s="18" t="s">
        <v>64</v>
      </c>
      <c r="D41" s="18">
        <v>5</v>
      </c>
      <c r="F41" s="16" t="s">
        <v>58</v>
      </c>
      <c r="G41" s="16" t="s">
        <v>62</v>
      </c>
      <c r="H41" s="25">
        <f>SUMIFS(D35:D53,B35:B53,F41,C35:C53,G41)</f>
        <v>12</v>
      </c>
    </row>
    <row r="42" spans="2:8">
      <c r="B42" s="18" t="s">
        <v>57</v>
      </c>
      <c r="C42" s="18" t="s">
        <v>60</v>
      </c>
      <c r="D42" s="18">
        <v>3</v>
      </c>
    </row>
    <row r="43" spans="2:8">
      <c r="B43" s="18" t="s">
        <v>59</v>
      </c>
      <c r="C43" s="18" t="s">
        <v>63</v>
      </c>
      <c r="D43" s="18">
        <v>2</v>
      </c>
    </row>
    <row r="44" spans="2:8">
      <c r="B44" s="18" t="s">
        <v>55</v>
      </c>
      <c r="C44" s="18" t="s">
        <v>60</v>
      </c>
      <c r="D44" s="18">
        <v>9</v>
      </c>
    </row>
    <row r="45" spans="2:8">
      <c r="B45" s="18" t="s">
        <v>56</v>
      </c>
      <c r="C45" s="18" t="s">
        <v>64</v>
      </c>
      <c r="D45" s="18">
        <v>4</v>
      </c>
    </row>
    <row r="46" spans="2:8">
      <c r="B46" s="18" t="s">
        <v>55</v>
      </c>
      <c r="C46" s="18" t="s">
        <v>63</v>
      </c>
      <c r="D46" s="18">
        <v>6</v>
      </c>
    </row>
    <row r="47" spans="2:8">
      <c r="B47" s="18" t="s">
        <v>57</v>
      </c>
      <c r="C47" s="18" t="s">
        <v>60</v>
      </c>
      <c r="D47" s="18">
        <v>12</v>
      </c>
    </row>
    <row r="48" spans="2:8">
      <c r="B48" s="18" t="s">
        <v>59</v>
      </c>
      <c r="C48" s="18" t="s">
        <v>61</v>
      </c>
      <c r="D48" s="18">
        <v>5</v>
      </c>
    </row>
    <row r="49" spans="1:7">
      <c r="B49" s="18" t="s">
        <v>56</v>
      </c>
      <c r="C49" s="18" t="s">
        <v>60</v>
      </c>
      <c r="D49" s="18">
        <v>4</v>
      </c>
    </row>
    <row r="50" spans="1:7">
      <c r="B50" s="18" t="s">
        <v>55</v>
      </c>
      <c r="C50" s="18" t="s">
        <v>60</v>
      </c>
      <c r="D50" s="18">
        <v>3</v>
      </c>
    </row>
    <row r="51" spans="1:7">
      <c r="B51" s="18" t="s">
        <v>56</v>
      </c>
      <c r="C51" s="18" t="s">
        <v>64</v>
      </c>
      <c r="D51" s="18">
        <v>8</v>
      </c>
    </row>
    <row r="52" spans="1:7">
      <c r="B52" s="18" t="s">
        <v>59</v>
      </c>
      <c r="C52" s="18" t="s">
        <v>63</v>
      </c>
      <c r="D52" s="18">
        <v>10</v>
      </c>
    </row>
    <row r="53" spans="1:7">
      <c r="B53" s="18" t="s">
        <v>57</v>
      </c>
      <c r="C53" s="18" t="s">
        <v>61</v>
      </c>
      <c r="D53" s="18">
        <v>8</v>
      </c>
    </row>
    <row r="59" spans="1:7">
      <c r="A59" t="s">
        <v>66</v>
      </c>
      <c r="B59" t="s">
        <v>67</v>
      </c>
    </row>
    <row r="61" spans="1:7">
      <c r="B61" s="16" t="s">
        <v>37</v>
      </c>
      <c r="C61" s="16" t="s">
        <v>36</v>
      </c>
      <c r="D61" s="16" t="s">
        <v>68</v>
      </c>
      <c r="F61" s="28" t="s">
        <v>69</v>
      </c>
      <c r="G61" s="29">
        <v>41922</v>
      </c>
    </row>
    <row r="62" spans="1:7">
      <c r="B62" s="26">
        <v>41913</v>
      </c>
      <c r="C62" s="27" t="s">
        <v>39</v>
      </c>
      <c r="D62" s="30">
        <v>1500</v>
      </c>
      <c r="F62" s="16" t="s">
        <v>70</v>
      </c>
      <c r="G62" s="29">
        <v>41932</v>
      </c>
    </row>
    <row r="63" spans="1:7">
      <c r="B63" s="26">
        <v>41915</v>
      </c>
      <c r="C63" s="27" t="s">
        <v>40</v>
      </c>
      <c r="D63" s="30">
        <v>2650</v>
      </c>
      <c r="F63" s="16" t="s">
        <v>71</v>
      </c>
      <c r="G63" s="25"/>
    </row>
    <row r="64" spans="1:7">
      <c r="B64" s="26">
        <v>41919</v>
      </c>
      <c r="C64" s="27" t="s">
        <v>41</v>
      </c>
      <c r="D64" s="30">
        <v>3250</v>
      </c>
    </row>
    <row r="65" spans="2:7">
      <c r="B65" s="26">
        <v>41920</v>
      </c>
      <c r="C65" s="27" t="s">
        <v>42</v>
      </c>
      <c r="D65" s="30">
        <v>4000</v>
      </c>
    </row>
    <row r="66" spans="2:7">
      <c r="B66" s="26">
        <v>41924</v>
      </c>
      <c r="C66" s="27" t="s">
        <v>39</v>
      </c>
      <c r="D66" s="30">
        <v>1080</v>
      </c>
      <c r="F66" s="24" t="s">
        <v>65</v>
      </c>
    </row>
    <row r="67" spans="2:7">
      <c r="B67" s="26">
        <v>41927</v>
      </c>
      <c r="C67" s="27" t="s">
        <v>41</v>
      </c>
      <c r="D67" s="30">
        <v>2180</v>
      </c>
      <c r="F67" s="28" t="s">
        <v>69</v>
      </c>
      <c r="G67" s="29">
        <v>41922</v>
      </c>
    </row>
    <row r="68" spans="2:7">
      <c r="B68" s="26">
        <v>41928</v>
      </c>
      <c r="C68" s="27" t="s">
        <v>42</v>
      </c>
      <c r="D68" s="30">
        <v>890</v>
      </c>
      <c r="F68" s="16" t="s">
        <v>70</v>
      </c>
      <c r="G68" s="29">
        <v>41932</v>
      </c>
    </row>
    <row r="69" spans="2:7">
      <c r="B69" s="26">
        <v>41930</v>
      </c>
      <c r="C69" s="27" t="s">
        <v>39</v>
      </c>
      <c r="D69" s="30">
        <v>3200</v>
      </c>
      <c r="F69" s="16" t="s">
        <v>71</v>
      </c>
      <c r="G69" s="25">
        <f>SUMIFS(D62:D74,B62:B74,"&gt;="&amp;G67,B62:B74,"&lt;="&amp;G68)</f>
        <v>9350</v>
      </c>
    </row>
    <row r="70" spans="2:7">
      <c r="B70" s="26">
        <v>41932</v>
      </c>
      <c r="C70" s="27" t="s">
        <v>39</v>
      </c>
      <c r="D70" s="30">
        <v>2000</v>
      </c>
    </row>
    <row r="71" spans="2:7">
      <c r="B71" s="26">
        <v>41935</v>
      </c>
      <c r="C71" s="27" t="s">
        <v>40</v>
      </c>
      <c r="D71" s="30">
        <v>5690</v>
      </c>
    </row>
    <row r="72" spans="2:7">
      <c r="B72" s="26">
        <v>41937</v>
      </c>
      <c r="C72" s="27" t="s">
        <v>39</v>
      </c>
      <c r="D72" s="30">
        <v>4500</v>
      </c>
    </row>
    <row r="73" spans="2:7">
      <c r="B73" s="26">
        <v>41940</v>
      </c>
      <c r="C73" s="27" t="s">
        <v>40</v>
      </c>
      <c r="D73" s="30">
        <v>1600</v>
      </c>
    </row>
    <row r="74" spans="2:7">
      <c r="B74" s="26">
        <v>41942</v>
      </c>
      <c r="C74" s="27" t="s">
        <v>42</v>
      </c>
      <c r="D74" s="30">
        <v>4250</v>
      </c>
    </row>
  </sheetData>
  <phoneticPr fontId="3"/>
  <dataValidations count="2">
    <dataValidation type="list" allowBlank="1" showInputMessage="1" showErrorMessage="1" sqref="F35 F41">
      <formula1>"A図書館,B図書館,C図書館,D図書館"</formula1>
    </dataValidation>
    <dataValidation type="list" allowBlank="1" showInputMessage="1" showErrorMessage="1" sqref="G35 G41">
      <formula1>"A1,A2,B1,B2"</formula1>
    </dataValidation>
  </dataValidations>
  <printOptions headings="1"/>
  <pageMargins left="0.59055118110236227" right="0.59055118110236227" top="0.59055118110236227" bottom="0.59055118110236227" header="0.51181102362204722" footer="0.51181102362204722"/>
  <pageSetup paperSize="9" orientation="landscape" horizontalDpi="4294967293" verticalDpi="0" r:id="rId1"/>
  <rowBreaks count="2" manualBreakCount="2">
    <brk id="30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SUMIF</vt:lpstr>
      <vt:lpstr>SUMIFS</vt:lpstr>
      <vt:lpstr>SUMIF!Print_Area</vt:lpstr>
      <vt:lpstr>SUMIFS!Print_Area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2014-10-28T02:47:19Z</cp:lastPrinted>
  <dcterms:created xsi:type="dcterms:W3CDTF">2014-10-28T01:34:21Z</dcterms:created>
  <dcterms:modified xsi:type="dcterms:W3CDTF">2014-10-28T02:47:48Z</dcterms:modified>
</cp:coreProperties>
</file>