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340" windowHeight="8055"/>
  </bookViews>
  <sheets>
    <sheet name="COUNTIF" sheetId="3" r:id="rId1"/>
    <sheet name="COUNTIFS" sheetId="4" r:id="rId2"/>
  </sheets>
  <calcPr calcId="171027"/>
</workbook>
</file>

<file path=xl/calcChain.xml><?xml version="1.0" encoding="utf-8"?>
<calcChain xmlns="http://schemas.openxmlformats.org/spreadsheetml/2006/main">
  <c r="E41" i="4" l="1"/>
  <c r="H5" i="4"/>
  <c r="E22" i="4"/>
  <c r="H13" i="3"/>
  <c r="I13" i="3"/>
  <c r="H14" i="3"/>
  <c r="I14" i="3"/>
  <c r="H15" i="3"/>
  <c r="I15" i="3"/>
  <c r="F27" i="3"/>
  <c r="H57" i="3"/>
  <c r="I57" i="3"/>
  <c r="J57" i="3"/>
  <c r="F74" i="3"/>
  <c r="F75" i="3"/>
  <c r="F76" i="3"/>
  <c r="F77" i="3"/>
</calcChain>
</file>

<file path=xl/sharedStrings.xml><?xml version="1.0" encoding="utf-8"?>
<sst xmlns="http://schemas.openxmlformats.org/spreadsheetml/2006/main" count="170" uniqueCount="82">
  <si>
    <t>＜練習1＞</t>
    <rPh sb="1" eb="3">
      <t>レンシュウ</t>
    </rPh>
    <phoneticPr fontId="3"/>
  </si>
  <si>
    <t>＜練習2＞</t>
    <rPh sb="1" eb="3">
      <t>レンシュウ</t>
    </rPh>
    <phoneticPr fontId="3"/>
  </si>
  <si>
    <t>＜結果＞</t>
    <rPh sb="1" eb="3">
      <t>ケッカ</t>
    </rPh>
    <phoneticPr fontId="3"/>
  </si>
  <si>
    <t>&lt;例&gt;</t>
    <rPh sb="1" eb="2">
      <t>レイ</t>
    </rPh>
    <phoneticPr fontId="3"/>
  </si>
  <si>
    <t>日付</t>
    <rPh sb="0" eb="2">
      <t>ヒヅケ</t>
    </rPh>
    <phoneticPr fontId="3"/>
  </si>
  <si>
    <t>○：出席</t>
    <rPh sb="2" eb="4">
      <t>シュッセキ</t>
    </rPh>
    <phoneticPr fontId="3"/>
  </si>
  <si>
    <t>生徒1</t>
    <rPh sb="0" eb="2">
      <t>セイト</t>
    </rPh>
    <phoneticPr fontId="3"/>
  </si>
  <si>
    <t>生徒2</t>
    <rPh sb="0" eb="2">
      <t>セイト</t>
    </rPh>
    <phoneticPr fontId="3"/>
  </si>
  <si>
    <t>生徒3</t>
    <rPh sb="0" eb="2">
      <t>セイト</t>
    </rPh>
    <phoneticPr fontId="3"/>
  </si>
  <si>
    <t>○</t>
    <phoneticPr fontId="3"/>
  </si>
  <si>
    <t>△</t>
    <phoneticPr fontId="3"/>
  </si>
  <si>
    <t>出席</t>
    <rPh sb="0" eb="2">
      <t>シュッセキ</t>
    </rPh>
    <phoneticPr fontId="3"/>
  </si>
  <si>
    <t>◎条件に合ったセルの個数を求める　COUNTIF</t>
    <rPh sb="1" eb="3">
      <t>ジョウケン</t>
    </rPh>
    <rPh sb="4" eb="5">
      <t>ア</t>
    </rPh>
    <rPh sb="10" eb="12">
      <t>コスウ</t>
    </rPh>
    <rPh sb="13" eb="14">
      <t>モト</t>
    </rPh>
    <phoneticPr fontId="3"/>
  </si>
  <si>
    <t>指定範囲の値のうち，条件に合致したセルの個数を求める。</t>
    <rPh sb="0" eb="2">
      <t>シテイ</t>
    </rPh>
    <rPh sb="2" eb="4">
      <t>ハンイ</t>
    </rPh>
    <rPh sb="5" eb="6">
      <t>アタイ</t>
    </rPh>
    <rPh sb="10" eb="12">
      <t>ジョウケン</t>
    </rPh>
    <rPh sb="13" eb="15">
      <t>ガッチ</t>
    </rPh>
    <rPh sb="20" eb="22">
      <t>コスウ</t>
    </rPh>
    <rPh sb="23" eb="24">
      <t>モト</t>
    </rPh>
    <phoneticPr fontId="3"/>
  </si>
  <si>
    <t>　＊条件には　文字列・数値・数式を用いることが出来る。</t>
    <rPh sb="2" eb="4">
      <t>ジョウケン</t>
    </rPh>
    <rPh sb="7" eb="10">
      <t>モジレツ</t>
    </rPh>
    <rPh sb="11" eb="13">
      <t>スウチ</t>
    </rPh>
    <rPh sb="14" eb="16">
      <t>スウシキ</t>
    </rPh>
    <rPh sb="17" eb="18">
      <t>モチ</t>
    </rPh>
    <rPh sb="23" eb="25">
      <t>デキ</t>
    </rPh>
    <phoneticPr fontId="3"/>
  </si>
  <si>
    <t>文字列</t>
    <rPh sb="0" eb="3">
      <t>モジレツ</t>
    </rPh>
    <phoneticPr fontId="3"/>
  </si>
  <si>
    <t>“文字列”</t>
    <rPh sb="1" eb="4">
      <t>モジレツ</t>
    </rPh>
    <phoneticPr fontId="3"/>
  </si>
  <si>
    <t>（例）　“東京都”・・・「東京都」のセルをカウント</t>
    <rPh sb="1" eb="2">
      <t>レイ</t>
    </rPh>
    <rPh sb="5" eb="8">
      <t>トウキョウト</t>
    </rPh>
    <rPh sb="13" eb="16">
      <t>トウキョウト</t>
    </rPh>
    <phoneticPr fontId="3"/>
  </si>
  <si>
    <t>数値</t>
    <rPh sb="0" eb="2">
      <t>スウチ</t>
    </rPh>
    <phoneticPr fontId="3"/>
  </si>
  <si>
    <t>数式</t>
    <rPh sb="0" eb="2">
      <t>スウシキ</t>
    </rPh>
    <phoneticPr fontId="3"/>
  </si>
  <si>
    <t>比較演算子：　＞（より大きい），　＜（より小さい，未満），　&gt;=（以上），　&lt;=（以下），　＝（等しい）</t>
    <rPh sb="0" eb="2">
      <t>ヒカク</t>
    </rPh>
    <rPh sb="2" eb="5">
      <t>エンザンシ</t>
    </rPh>
    <rPh sb="11" eb="12">
      <t>オオ</t>
    </rPh>
    <rPh sb="21" eb="22">
      <t>チイ</t>
    </rPh>
    <rPh sb="25" eb="27">
      <t>ミマン</t>
    </rPh>
    <rPh sb="33" eb="35">
      <t>イジョウ</t>
    </rPh>
    <rPh sb="41" eb="43">
      <t>イカ</t>
    </rPh>
    <rPh sb="48" eb="49">
      <t>ヒト</t>
    </rPh>
    <phoneticPr fontId="3"/>
  </si>
  <si>
    <t>生徒4</t>
    <rPh sb="0" eb="2">
      <t>セイト</t>
    </rPh>
    <phoneticPr fontId="3"/>
  </si>
  <si>
    <t>生徒5</t>
    <rPh sb="0" eb="2">
      <t>セイト</t>
    </rPh>
    <phoneticPr fontId="3"/>
  </si>
  <si>
    <t>生徒6</t>
    <rPh sb="0" eb="2">
      <t>セイト</t>
    </rPh>
    <phoneticPr fontId="3"/>
  </si>
  <si>
    <t>受験者</t>
    <rPh sb="0" eb="3">
      <t>ジュケンシャ</t>
    </rPh>
    <phoneticPr fontId="3"/>
  </si>
  <si>
    <t>合格者</t>
    <rPh sb="0" eb="3">
      <t>ゴウカクシャ</t>
    </rPh>
    <phoneticPr fontId="3"/>
  </si>
  <si>
    <t>受験者数と合格者（80点以上）の人数を求める。</t>
    <rPh sb="0" eb="2">
      <t>ジュケン</t>
    </rPh>
    <rPh sb="2" eb="3">
      <t>シャ</t>
    </rPh>
    <rPh sb="3" eb="4">
      <t>スウ</t>
    </rPh>
    <rPh sb="5" eb="8">
      <t>ゴウカクシャ</t>
    </rPh>
    <rPh sb="11" eb="14">
      <t>テンイジョウ</t>
    </rPh>
    <rPh sb="16" eb="18">
      <t>ニンズウ</t>
    </rPh>
    <rPh sb="19" eb="20">
      <t>モト</t>
    </rPh>
    <phoneticPr fontId="3"/>
  </si>
  <si>
    <t>（例）　“85”　・・・値が85に等しいセルをカウント</t>
    <rPh sb="1" eb="2">
      <t>レイ</t>
    </rPh>
    <rPh sb="12" eb="13">
      <t>アタイ</t>
    </rPh>
    <rPh sb="17" eb="18">
      <t>ヒト</t>
    </rPh>
    <phoneticPr fontId="3"/>
  </si>
  <si>
    <t>（例）　“&gt;=80”　・・・　値が80以上のセルをカウント</t>
    <rPh sb="1" eb="2">
      <t>レイ</t>
    </rPh>
    <rPh sb="15" eb="16">
      <t>アタイ</t>
    </rPh>
    <rPh sb="19" eb="21">
      <t>イジョウ</t>
    </rPh>
    <phoneticPr fontId="3"/>
  </si>
  <si>
    <t>COUNTIF（セル範囲，"条件"）</t>
    <rPh sb="10" eb="12">
      <t>ハンイ</t>
    </rPh>
    <rPh sb="14" eb="16">
      <t>ジョウケン</t>
    </rPh>
    <phoneticPr fontId="3"/>
  </si>
  <si>
    <t>“数値”</t>
    <rPh sb="1" eb="3">
      <t>スウチ</t>
    </rPh>
    <phoneticPr fontId="3"/>
  </si>
  <si>
    <t>“（比較演算子）数式”</t>
    <rPh sb="2" eb="4">
      <t>ヒカク</t>
    </rPh>
    <rPh sb="4" eb="7">
      <t>エンザンシ</t>
    </rPh>
    <rPh sb="8" eb="10">
      <t>スウシキ</t>
    </rPh>
    <phoneticPr fontId="3"/>
  </si>
  <si>
    <t>社員No</t>
    <rPh sb="0" eb="2">
      <t>シャイン</t>
    </rPh>
    <phoneticPr fontId="3"/>
  </si>
  <si>
    <t>出身</t>
    <rPh sb="0" eb="2">
      <t>シュッシン</t>
    </rPh>
    <phoneticPr fontId="3"/>
  </si>
  <si>
    <t>１０１</t>
    <phoneticPr fontId="3"/>
  </si>
  <si>
    <t>１０２</t>
  </si>
  <si>
    <t>１０３</t>
  </si>
  <si>
    <t>１０４</t>
  </si>
  <si>
    <t>１０５</t>
  </si>
  <si>
    <t>１０６</t>
  </si>
  <si>
    <t>１０７</t>
  </si>
  <si>
    <t>２０１</t>
    <phoneticPr fontId="3"/>
  </si>
  <si>
    <t>２０２</t>
  </si>
  <si>
    <t>２０３</t>
  </si>
  <si>
    <t>２０４</t>
  </si>
  <si>
    <t>２０５</t>
  </si>
  <si>
    <t>２０６</t>
  </si>
  <si>
    <t>２０７</t>
  </si>
  <si>
    <t>愛知県</t>
    <rPh sb="0" eb="3">
      <t>アイチケン</t>
    </rPh>
    <phoneticPr fontId="3"/>
  </si>
  <si>
    <t>岐阜県</t>
    <rPh sb="0" eb="3">
      <t>ギフケン</t>
    </rPh>
    <phoneticPr fontId="3"/>
  </si>
  <si>
    <t>長野県</t>
    <rPh sb="0" eb="3">
      <t>ナガノケン</t>
    </rPh>
    <phoneticPr fontId="3"/>
  </si>
  <si>
    <t>東京都</t>
    <rPh sb="0" eb="3">
      <t>トウキョウト</t>
    </rPh>
    <phoneticPr fontId="3"/>
  </si>
  <si>
    <t>大阪府</t>
    <rPh sb="0" eb="3">
      <t>オオサカフ</t>
    </rPh>
    <phoneticPr fontId="3"/>
  </si>
  <si>
    <t>富山県</t>
    <rPh sb="0" eb="3">
      <t>トヤマケン</t>
    </rPh>
    <phoneticPr fontId="3"/>
  </si>
  <si>
    <t>滋賀県</t>
    <rPh sb="0" eb="3">
      <t>シガケン</t>
    </rPh>
    <phoneticPr fontId="3"/>
  </si>
  <si>
    <t>出身地</t>
    <rPh sb="0" eb="3">
      <t>シュッシンチ</t>
    </rPh>
    <phoneticPr fontId="3"/>
  </si>
  <si>
    <t>人数</t>
    <rPh sb="0" eb="2">
      <t>ニンズウ</t>
    </rPh>
    <phoneticPr fontId="3"/>
  </si>
  <si>
    <t>出身地を入力すると人数が自動で表示されるようにしなさい。</t>
    <rPh sb="0" eb="3">
      <t>シュッシンチ</t>
    </rPh>
    <rPh sb="4" eb="6">
      <t>ニュウリョク</t>
    </rPh>
    <rPh sb="9" eb="11">
      <t>ニンズウ</t>
    </rPh>
    <rPh sb="12" eb="14">
      <t>ジドウ</t>
    </rPh>
    <rPh sb="15" eb="17">
      <t>ヒョウジ</t>
    </rPh>
    <phoneticPr fontId="3"/>
  </si>
  <si>
    <t>次の講習会出欠表の出席日数（遅刻・早退を除く）を求めよ。</t>
    <rPh sb="0" eb="1">
      <t>ツギ</t>
    </rPh>
    <rPh sb="2" eb="5">
      <t>コウシュウカイ</t>
    </rPh>
    <rPh sb="5" eb="7">
      <t>シュッケツ</t>
    </rPh>
    <rPh sb="7" eb="8">
      <t>ヒョウ</t>
    </rPh>
    <rPh sb="9" eb="11">
      <t>シュッセキ</t>
    </rPh>
    <rPh sb="11" eb="13">
      <t>ニッスウ</t>
    </rPh>
    <rPh sb="14" eb="16">
      <t>チコク</t>
    </rPh>
    <rPh sb="17" eb="19">
      <t>ソウタイ</t>
    </rPh>
    <rPh sb="20" eb="21">
      <t>ノゾ</t>
    </rPh>
    <rPh sb="24" eb="25">
      <t>モト</t>
    </rPh>
    <phoneticPr fontId="3"/>
  </si>
  <si>
    <t>△：遅刻，早退　　空白：欠席</t>
    <rPh sb="2" eb="4">
      <t>チコク</t>
    </rPh>
    <rPh sb="5" eb="7">
      <t>ソウタイ</t>
    </rPh>
    <rPh sb="9" eb="11">
      <t>クウハク</t>
    </rPh>
    <rPh sb="12" eb="14">
      <t>ケッセキ</t>
    </rPh>
    <phoneticPr fontId="3"/>
  </si>
  <si>
    <t>△</t>
    <phoneticPr fontId="3"/>
  </si>
  <si>
    <t>＜練習3＞</t>
    <rPh sb="1" eb="3">
      <t>レンシュウ</t>
    </rPh>
    <phoneticPr fontId="3"/>
  </si>
  <si>
    <t>年齢</t>
    <rPh sb="0" eb="2">
      <t>ネンレイ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</si>
  <si>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</si>
  <si>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</si>
  <si>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年代</t>
    <rPh sb="0" eb="2">
      <t>ネンダイ</t>
    </rPh>
    <phoneticPr fontId="3"/>
  </si>
  <si>
    <t>社員の年代ごとの人数を求めなさい。</t>
    <rPh sb="0" eb="2">
      <t>シャイン</t>
    </rPh>
    <rPh sb="3" eb="5">
      <t>ネンダイ</t>
    </rPh>
    <rPh sb="8" eb="10">
      <t>ニンズウ</t>
    </rPh>
    <rPh sb="11" eb="12">
      <t>モト</t>
    </rPh>
    <phoneticPr fontId="3"/>
  </si>
  <si>
    <t>20代以下</t>
    <rPh sb="2" eb="3">
      <t>ダイ</t>
    </rPh>
    <rPh sb="3" eb="5">
      <t>イカ</t>
    </rPh>
    <phoneticPr fontId="3"/>
  </si>
  <si>
    <t>50代以上</t>
    <rPh sb="2" eb="3">
      <t>ダイ</t>
    </rPh>
    <rPh sb="3" eb="5">
      <t>イジョウ</t>
    </rPh>
    <phoneticPr fontId="3"/>
  </si>
  <si>
    <t>三重県</t>
    <rPh sb="0" eb="3">
      <t>ミエケン</t>
    </rPh>
    <phoneticPr fontId="3"/>
  </si>
  <si>
    <t>COUNTIFS（検索範囲1，条件1, 検索範囲1,　条件2, …）</t>
    <rPh sb="9" eb="11">
      <t>ケンサク</t>
    </rPh>
    <rPh sb="11" eb="13">
      <t>ハンイ</t>
    </rPh>
    <rPh sb="15" eb="17">
      <t>ジョウケン</t>
    </rPh>
    <rPh sb="20" eb="22">
      <t>ケンサク</t>
    </rPh>
    <rPh sb="22" eb="24">
      <t>ハンイ</t>
    </rPh>
    <rPh sb="27" eb="29">
      <t>ジョウケン</t>
    </rPh>
    <phoneticPr fontId="3"/>
  </si>
  <si>
    <t>複数の検索条件に一致するデータの個数を求める。</t>
    <rPh sb="0" eb="2">
      <t>フクスウ</t>
    </rPh>
    <rPh sb="3" eb="5">
      <t>ケンサク</t>
    </rPh>
    <rPh sb="5" eb="7">
      <t>ジョウケン</t>
    </rPh>
    <rPh sb="8" eb="10">
      <t>イッチ</t>
    </rPh>
    <rPh sb="16" eb="18">
      <t>コスウ</t>
    </rPh>
    <rPh sb="19" eb="20">
      <t>モト</t>
    </rPh>
    <phoneticPr fontId="3"/>
  </si>
  <si>
    <t>社員Noが200番台～300番台で「岐阜県」出身の人数</t>
    <rPh sb="0" eb="2">
      <t>シャイン</t>
    </rPh>
    <rPh sb="8" eb="9">
      <t>バン</t>
    </rPh>
    <rPh sb="9" eb="10">
      <t>ダイ</t>
    </rPh>
    <rPh sb="14" eb="15">
      <t>バン</t>
    </rPh>
    <rPh sb="15" eb="16">
      <t>ダイ</t>
    </rPh>
    <rPh sb="18" eb="21">
      <t>ギフケン</t>
    </rPh>
    <rPh sb="22" eb="24">
      <t>シュッシン</t>
    </rPh>
    <rPh sb="25" eb="27">
      <t>ニンズウ</t>
    </rPh>
    <phoneticPr fontId="3"/>
  </si>
  <si>
    <t>＜例＞</t>
    <rPh sb="1" eb="2">
      <t>レイ</t>
    </rPh>
    <phoneticPr fontId="3"/>
  </si>
  <si>
    <t>曜日</t>
    <rPh sb="0" eb="2">
      <t>ヨウビ</t>
    </rPh>
    <phoneticPr fontId="3"/>
  </si>
  <si>
    <t>勤務時間</t>
    <rPh sb="0" eb="2">
      <t>キンム</t>
    </rPh>
    <rPh sb="2" eb="4">
      <t>ジカン</t>
    </rPh>
    <phoneticPr fontId="3"/>
  </si>
  <si>
    <t>　休日で勤務時間が7時間以上の日数</t>
    <rPh sb="1" eb="3">
      <t>キュウジツ</t>
    </rPh>
    <rPh sb="4" eb="6">
      <t>キンム</t>
    </rPh>
    <rPh sb="6" eb="8">
      <t>ジカン</t>
    </rPh>
    <rPh sb="10" eb="14">
      <t>ジカンイジョウ</t>
    </rPh>
    <rPh sb="15" eb="17">
      <t>ニッスウ</t>
    </rPh>
    <phoneticPr fontId="3"/>
  </si>
  <si>
    <t>休日</t>
    <rPh sb="0" eb="2">
      <t>キュウジツ</t>
    </rPh>
    <phoneticPr fontId="3"/>
  </si>
  <si>
    <t>平日</t>
    <rPh sb="0" eb="2">
      <t>ヘイジツ</t>
    </rPh>
    <phoneticPr fontId="3"/>
  </si>
  <si>
    <t>売上</t>
    <rPh sb="0" eb="2">
      <t>ウリアゲ</t>
    </rPh>
    <phoneticPr fontId="3"/>
  </si>
  <si>
    <t>2015/4/5～2015/4/11の1週間で売上が20万円を超えた日数</t>
    <rPh sb="20" eb="22">
      <t>シュウカン</t>
    </rPh>
    <rPh sb="23" eb="25">
      <t>ウリアゲ</t>
    </rPh>
    <rPh sb="28" eb="30">
      <t>マンエン</t>
    </rPh>
    <rPh sb="31" eb="32">
      <t>コ</t>
    </rPh>
    <rPh sb="34" eb="36">
      <t>ニッスウ</t>
    </rPh>
    <phoneticPr fontId="3"/>
  </si>
  <si>
    <t>◎複数条件に合ったセルの個数を求める　COUNTIFS</t>
    <rPh sb="1" eb="3">
      <t>フクスウ</t>
    </rPh>
    <rPh sb="3" eb="5">
      <t>ジョウケン</t>
    </rPh>
    <rPh sb="6" eb="7">
      <t>ア</t>
    </rPh>
    <rPh sb="12" eb="14">
      <t>コスウ</t>
    </rPh>
    <rPh sb="15" eb="16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</si>
</sst>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m/d;@"/>
  </numFmts>
  <fonts count="5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1" fillId="0" borderId="0" xfId="0" applyFont="1">
      <alignment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1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0" fontId="0" fillId="0" borderId="1" xfId="0" applyNumberFormat="1" applyBorder="1">
      <alignment vertical="center"/>
    </xf>
    <xf numFmtId="0" fontId="2" fillId="0" borderId="0" xfId="0" applyFont="1" applyFill="1" applyBorder="1">
      <alignment vertical="center"/>
    </xf>
    <xf numFmtId="190" fontId="0" fillId="0" borderId="0" xfId="0" applyNumberFormat="1">
      <alignment vertical="center"/>
    </xf>
    <xf numFmtId="190" fontId="0" fillId="0" borderId="1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/>
  </sheetViews>
  <sheetFormatPr defaultRowHeight="13.5" x14ac:dyDescent="0.15"/>
  <cols>
    <col min="1" max="1" width="11.125" customWidth="1"/>
    <col min="2" max="9" width="10.625" customWidth="1"/>
    <col min="10" max="10" width="11.5" bestFit="1" customWidth="1"/>
    <col min="11" max="12" width="11.375" customWidth="1"/>
  </cols>
  <sheetData>
    <row r="1" spans="1:9" ht="25.5" x14ac:dyDescent="0.15">
      <c r="A1" s="15" t="s">
        <v>12</v>
      </c>
    </row>
    <row r="3" spans="1:9" x14ac:dyDescent="0.15">
      <c r="A3" t="s">
        <v>29</v>
      </c>
      <c r="D3" t="s">
        <v>13</v>
      </c>
    </row>
    <row r="4" spans="1:9" x14ac:dyDescent="0.15">
      <c r="C4" t="s">
        <v>14</v>
      </c>
    </row>
    <row r="5" spans="1:9" x14ac:dyDescent="0.15">
      <c r="C5" s="5" t="s">
        <v>15</v>
      </c>
      <c r="D5" s="6" t="s">
        <v>16</v>
      </c>
      <c r="E5" s="8" t="s">
        <v>17</v>
      </c>
      <c r="F5" s="6"/>
      <c r="G5" s="7"/>
    </row>
    <row r="6" spans="1:9" x14ac:dyDescent="0.15">
      <c r="C6" s="5" t="s">
        <v>18</v>
      </c>
      <c r="D6" s="6" t="s">
        <v>30</v>
      </c>
      <c r="E6" s="8" t="s">
        <v>27</v>
      </c>
      <c r="F6" s="6"/>
      <c r="G6" s="7"/>
    </row>
    <row r="7" spans="1:9" x14ac:dyDescent="0.15">
      <c r="C7" t="s">
        <v>19</v>
      </c>
      <c r="D7" t="s">
        <v>31</v>
      </c>
      <c r="F7" t="s">
        <v>28</v>
      </c>
    </row>
    <row r="8" spans="1:9" x14ac:dyDescent="0.15">
      <c r="D8" t="s">
        <v>20</v>
      </c>
    </row>
    <row r="10" spans="1:9" x14ac:dyDescent="0.15">
      <c r="A10" s="9"/>
    </row>
    <row r="11" spans="1:9" x14ac:dyDescent="0.15">
      <c r="B11" t="s">
        <v>3</v>
      </c>
      <c r="C11" t="s">
        <v>26</v>
      </c>
    </row>
    <row r="12" spans="1:9" x14ac:dyDescent="0.15">
      <c r="B12" s="1" t="s">
        <v>6</v>
      </c>
      <c r="C12" s="1" t="s">
        <v>7</v>
      </c>
      <c r="D12" s="1" t="s">
        <v>8</v>
      </c>
      <c r="E12" s="1" t="s">
        <v>21</v>
      </c>
      <c r="F12" s="1" t="s">
        <v>22</v>
      </c>
      <c r="G12" s="1" t="s">
        <v>23</v>
      </c>
      <c r="H12" s="4" t="s">
        <v>24</v>
      </c>
      <c r="I12" s="4" t="s">
        <v>25</v>
      </c>
    </row>
    <row r="13" spans="1:9" x14ac:dyDescent="0.15">
      <c r="B13" s="2">
        <v>85</v>
      </c>
      <c r="C13" s="2">
        <v>73</v>
      </c>
      <c r="D13" s="1"/>
      <c r="E13" s="2">
        <v>67</v>
      </c>
      <c r="F13" s="2">
        <v>93</v>
      </c>
      <c r="G13" s="2">
        <v>48</v>
      </c>
      <c r="H13" s="2">
        <f>COUNT(B13:G13)</f>
        <v>5</v>
      </c>
      <c r="I13" s="2">
        <f>COUNTIF(B13:G13,"&gt;=80")</f>
        <v>2</v>
      </c>
    </row>
    <row r="14" spans="1:9" x14ac:dyDescent="0.15">
      <c r="B14" s="2">
        <v>68</v>
      </c>
      <c r="C14" s="2">
        <v>86</v>
      </c>
      <c r="D14" s="2">
        <v>74</v>
      </c>
      <c r="E14" s="1"/>
      <c r="F14" s="3">
        <v>80</v>
      </c>
      <c r="G14" s="2">
        <v>93</v>
      </c>
      <c r="H14" s="2">
        <f>COUNT(B14:G14)</f>
        <v>5</v>
      </c>
      <c r="I14" s="2">
        <f>COUNTIF(B14:G14,"&gt;=80")</f>
        <v>3</v>
      </c>
    </row>
    <row r="15" spans="1:9" x14ac:dyDescent="0.15">
      <c r="B15" s="2">
        <v>64</v>
      </c>
      <c r="C15" s="1"/>
      <c r="D15" s="2">
        <v>84</v>
      </c>
      <c r="E15" s="2">
        <v>73</v>
      </c>
      <c r="F15" s="1"/>
      <c r="G15" s="2">
        <v>69</v>
      </c>
      <c r="H15" s="2">
        <f>COUNT(B15:G15)</f>
        <v>4</v>
      </c>
      <c r="I15" s="2">
        <f>COUNTIF(B15:G15,"&gt;=80")</f>
        <v>1</v>
      </c>
    </row>
    <row r="19" spans="1:6" x14ac:dyDescent="0.15">
      <c r="A19" t="s">
        <v>0</v>
      </c>
      <c r="B19" t="s">
        <v>57</v>
      </c>
    </row>
    <row r="21" spans="1:6" x14ac:dyDescent="0.15">
      <c r="B21" s="2" t="s">
        <v>32</v>
      </c>
      <c r="C21" s="2" t="s">
        <v>33</v>
      </c>
      <c r="E21" s="2" t="s">
        <v>55</v>
      </c>
      <c r="F21" s="2" t="s">
        <v>56</v>
      </c>
    </row>
    <row r="22" spans="1:6" x14ac:dyDescent="0.15">
      <c r="B22" s="12" t="s">
        <v>34</v>
      </c>
      <c r="C22" s="2" t="s">
        <v>48</v>
      </c>
      <c r="E22" s="2"/>
      <c r="F22" s="2"/>
    </row>
    <row r="23" spans="1:6" x14ac:dyDescent="0.15">
      <c r="B23" s="12" t="s">
        <v>35</v>
      </c>
      <c r="C23" s="2" t="s">
        <v>49</v>
      </c>
    </row>
    <row r="24" spans="1:6" x14ac:dyDescent="0.15">
      <c r="B24" s="12" t="s">
        <v>36</v>
      </c>
      <c r="C24" s="2" t="s">
        <v>50</v>
      </c>
    </row>
    <row r="25" spans="1:6" x14ac:dyDescent="0.15">
      <c r="B25" s="12" t="s">
        <v>37</v>
      </c>
      <c r="C25" s="2" t="s">
        <v>48</v>
      </c>
      <c r="E25" t="s">
        <v>2</v>
      </c>
    </row>
    <row r="26" spans="1:6" x14ac:dyDescent="0.15">
      <c r="B26" s="12" t="s">
        <v>38</v>
      </c>
      <c r="C26" s="2" t="s">
        <v>51</v>
      </c>
      <c r="E26" s="2" t="s">
        <v>55</v>
      </c>
      <c r="F26" s="2" t="s">
        <v>56</v>
      </c>
    </row>
    <row r="27" spans="1:6" x14ac:dyDescent="0.15">
      <c r="B27" s="12" t="s">
        <v>39</v>
      </c>
      <c r="C27" s="2" t="s">
        <v>49</v>
      </c>
      <c r="E27" s="2" t="s">
        <v>49</v>
      </c>
      <c r="F27" s="2">
        <f>COUNTIF(C22:C35,E27)</f>
        <v>5</v>
      </c>
    </row>
    <row r="28" spans="1:6" x14ac:dyDescent="0.15">
      <c r="B28" s="12" t="s">
        <v>40</v>
      </c>
      <c r="C28" s="2" t="s">
        <v>52</v>
      </c>
    </row>
    <row r="29" spans="1:6" x14ac:dyDescent="0.15">
      <c r="B29" s="12" t="s">
        <v>41</v>
      </c>
      <c r="C29" s="2" t="s">
        <v>49</v>
      </c>
    </row>
    <row r="30" spans="1:6" x14ac:dyDescent="0.15">
      <c r="B30" s="12" t="s">
        <v>42</v>
      </c>
      <c r="C30" s="2" t="s">
        <v>48</v>
      </c>
    </row>
    <row r="31" spans="1:6" x14ac:dyDescent="0.15">
      <c r="B31" s="12" t="s">
        <v>43</v>
      </c>
      <c r="C31" s="2" t="s">
        <v>50</v>
      </c>
    </row>
    <row r="32" spans="1:6" x14ac:dyDescent="0.15">
      <c r="B32" s="12" t="s">
        <v>44</v>
      </c>
      <c r="C32" s="2" t="s">
        <v>49</v>
      </c>
    </row>
    <row r="33" spans="1:5" x14ac:dyDescent="0.15">
      <c r="B33" s="12" t="s">
        <v>45</v>
      </c>
      <c r="C33" s="2" t="s">
        <v>53</v>
      </c>
    </row>
    <row r="34" spans="1:5" x14ac:dyDescent="0.15">
      <c r="B34" s="12" t="s">
        <v>46</v>
      </c>
      <c r="C34" s="2" t="s">
        <v>49</v>
      </c>
    </row>
    <row r="35" spans="1:5" x14ac:dyDescent="0.15">
      <c r="B35" s="12" t="s">
        <v>47</v>
      </c>
      <c r="C35" s="2" t="s">
        <v>54</v>
      </c>
    </row>
    <row r="36" spans="1:5" x14ac:dyDescent="0.15">
      <c r="B36" s="13"/>
      <c r="C36" s="14"/>
    </row>
    <row r="38" spans="1:5" x14ac:dyDescent="0.15">
      <c r="A38" t="s">
        <v>1</v>
      </c>
      <c r="B38" t="s">
        <v>58</v>
      </c>
    </row>
    <row r="39" spans="1:5" x14ac:dyDescent="0.15">
      <c r="B39" t="s">
        <v>5</v>
      </c>
      <c r="C39" t="s">
        <v>59</v>
      </c>
    </row>
    <row r="41" spans="1:5" x14ac:dyDescent="0.15">
      <c r="B41" s="2" t="s">
        <v>4</v>
      </c>
      <c r="C41" s="1" t="s">
        <v>6</v>
      </c>
      <c r="D41" s="1" t="s">
        <v>7</v>
      </c>
      <c r="E41" s="1" t="s">
        <v>8</v>
      </c>
    </row>
    <row r="42" spans="1:5" x14ac:dyDescent="0.15">
      <c r="B42" s="2">
        <v>1</v>
      </c>
      <c r="C42" s="10" t="s">
        <v>9</v>
      </c>
      <c r="D42" s="10" t="s">
        <v>9</v>
      </c>
      <c r="E42" s="10" t="s">
        <v>9</v>
      </c>
    </row>
    <row r="43" spans="1:5" x14ac:dyDescent="0.15">
      <c r="B43" s="2">
        <v>2</v>
      </c>
      <c r="C43" s="10" t="s">
        <v>9</v>
      </c>
      <c r="D43" s="10" t="s">
        <v>9</v>
      </c>
      <c r="E43" s="10" t="s">
        <v>9</v>
      </c>
    </row>
    <row r="44" spans="1:5" x14ac:dyDescent="0.15">
      <c r="B44" s="2">
        <v>3</v>
      </c>
      <c r="C44" s="10" t="s">
        <v>10</v>
      </c>
      <c r="D44" s="10" t="s">
        <v>9</v>
      </c>
      <c r="E44" s="1"/>
    </row>
    <row r="45" spans="1:5" x14ac:dyDescent="0.15">
      <c r="B45" s="2">
        <v>4</v>
      </c>
      <c r="C45" s="10" t="s">
        <v>9</v>
      </c>
      <c r="D45" s="10"/>
      <c r="E45" s="10" t="s">
        <v>9</v>
      </c>
    </row>
    <row r="46" spans="1:5" x14ac:dyDescent="0.15">
      <c r="B46" s="2">
        <v>5</v>
      </c>
      <c r="C46" s="4"/>
      <c r="D46" s="10" t="s">
        <v>9</v>
      </c>
      <c r="E46" s="10" t="s">
        <v>9</v>
      </c>
    </row>
    <row r="47" spans="1:5" x14ac:dyDescent="0.15">
      <c r="B47" s="2">
        <v>6</v>
      </c>
      <c r="C47" s="10" t="s">
        <v>9</v>
      </c>
      <c r="D47" s="10" t="s">
        <v>9</v>
      </c>
      <c r="E47" s="10" t="s">
        <v>9</v>
      </c>
    </row>
    <row r="48" spans="1:5" x14ac:dyDescent="0.15">
      <c r="B48" s="2">
        <v>7</v>
      </c>
      <c r="C48" s="10" t="s">
        <v>9</v>
      </c>
      <c r="D48" s="10" t="s">
        <v>10</v>
      </c>
      <c r="E48" s="10" t="s">
        <v>9</v>
      </c>
    </row>
    <row r="49" spans="1:10" x14ac:dyDescent="0.15">
      <c r="B49" s="2">
        <v>8</v>
      </c>
      <c r="C49" s="10" t="s">
        <v>9</v>
      </c>
      <c r="D49" s="10" t="s">
        <v>9</v>
      </c>
      <c r="E49" s="10"/>
    </row>
    <row r="50" spans="1:10" x14ac:dyDescent="0.15">
      <c r="B50" s="2">
        <v>9</v>
      </c>
      <c r="C50" s="10" t="s">
        <v>10</v>
      </c>
      <c r="D50" s="10" t="s">
        <v>9</v>
      </c>
      <c r="E50" s="10" t="s">
        <v>9</v>
      </c>
    </row>
    <row r="51" spans="1:10" x14ac:dyDescent="0.15">
      <c r="B51" s="2">
        <v>10</v>
      </c>
      <c r="C51" s="10" t="s">
        <v>9</v>
      </c>
      <c r="D51" s="10" t="s">
        <v>9</v>
      </c>
      <c r="E51" s="10" t="s">
        <v>9</v>
      </c>
    </row>
    <row r="52" spans="1:10" x14ac:dyDescent="0.15">
      <c r="B52" s="2">
        <v>11</v>
      </c>
      <c r="C52" s="10" t="s">
        <v>9</v>
      </c>
      <c r="D52" s="10" t="s">
        <v>9</v>
      </c>
      <c r="E52" s="10"/>
    </row>
    <row r="53" spans="1:10" x14ac:dyDescent="0.15">
      <c r="B53" s="2">
        <v>12</v>
      </c>
      <c r="C53" s="10" t="s">
        <v>9</v>
      </c>
      <c r="D53" s="10" t="s">
        <v>10</v>
      </c>
      <c r="E53" s="10" t="s">
        <v>9</v>
      </c>
    </row>
    <row r="54" spans="1:10" x14ac:dyDescent="0.15">
      <c r="B54" s="2">
        <v>13</v>
      </c>
      <c r="C54" s="10" t="s">
        <v>9</v>
      </c>
      <c r="D54" s="10" t="s">
        <v>9</v>
      </c>
      <c r="E54" s="10" t="s">
        <v>60</v>
      </c>
    </row>
    <row r="55" spans="1:10" x14ac:dyDescent="0.15">
      <c r="B55" s="2">
        <v>14</v>
      </c>
      <c r="C55" s="10"/>
      <c r="D55" s="10" t="s">
        <v>9</v>
      </c>
      <c r="E55" s="10" t="s">
        <v>9</v>
      </c>
      <c r="G55" t="s">
        <v>2</v>
      </c>
    </row>
    <row r="56" spans="1:10" x14ac:dyDescent="0.15">
      <c r="B56" s="2">
        <v>15</v>
      </c>
      <c r="C56" s="10" t="s">
        <v>9</v>
      </c>
      <c r="D56" s="10" t="s">
        <v>9</v>
      </c>
      <c r="E56" s="10"/>
      <c r="G56" s="2"/>
      <c r="H56" s="1" t="s">
        <v>6</v>
      </c>
      <c r="I56" s="1" t="s">
        <v>7</v>
      </c>
      <c r="J56" s="1" t="s">
        <v>8</v>
      </c>
    </row>
    <row r="57" spans="1:10" x14ac:dyDescent="0.15">
      <c r="B57" s="2" t="s">
        <v>11</v>
      </c>
      <c r="C57" s="2"/>
      <c r="D57" s="2"/>
      <c r="E57" s="2"/>
      <c r="G57" s="2" t="s">
        <v>11</v>
      </c>
      <c r="H57" s="11">
        <f>COUNTIF(C42:C56,"○")</f>
        <v>11</v>
      </c>
      <c r="I57" s="11">
        <f>COUNTIF(D42:D56,"○")</f>
        <v>12</v>
      </c>
      <c r="J57" s="11">
        <f>COUNTIF(E42:E56,"○")</f>
        <v>10</v>
      </c>
    </row>
    <row r="60" spans="1:10" x14ac:dyDescent="0.15">
      <c r="A60" t="s">
        <v>61</v>
      </c>
      <c r="B60" t="s">
        <v>66</v>
      </c>
    </row>
    <row r="62" spans="1:10" x14ac:dyDescent="0.15">
      <c r="B62" s="1" t="s">
        <v>32</v>
      </c>
      <c r="C62" s="1" t="s">
        <v>62</v>
      </c>
      <c r="E62" s="1" t="s">
        <v>65</v>
      </c>
      <c r="F62" s="1" t="s">
        <v>56</v>
      </c>
    </row>
    <row r="63" spans="1:10" x14ac:dyDescent="0.15">
      <c r="B63" s="2">
        <v>1</v>
      </c>
      <c r="C63" s="2">
        <v>28</v>
      </c>
      <c r="E63" s="2" t="s">
        <v>67</v>
      </c>
      <c r="F63" s="2"/>
    </row>
    <row r="64" spans="1:10" x14ac:dyDescent="0.15">
      <c r="B64" s="2">
        <v>2</v>
      </c>
      <c r="C64" s="2">
        <v>35</v>
      </c>
      <c r="E64" s="2" t="s">
        <v>63</v>
      </c>
      <c r="F64" s="2"/>
    </row>
    <row r="65" spans="2:6" x14ac:dyDescent="0.15">
      <c r="B65" s="2">
        <v>3</v>
      </c>
      <c r="C65" s="2">
        <v>42</v>
      </c>
      <c r="E65" s="2" t="s">
        <v>64</v>
      </c>
      <c r="F65" s="2"/>
    </row>
    <row r="66" spans="2:6" x14ac:dyDescent="0.15">
      <c r="B66" s="2">
        <v>4</v>
      </c>
      <c r="C66" s="2">
        <v>23</v>
      </c>
      <c r="E66" s="2" t="s">
        <v>68</v>
      </c>
      <c r="F66" s="2"/>
    </row>
    <row r="67" spans="2:6" x14ac:dyDescent="0.15">
      <c r="B67" s="2">
        <v>5</v>
      </c>
      <c r="C67" s="2">
        <v>51</v>
      </c>
    </row>
    <row r="68" spans="2:6" x14ac:dyDescent="0.15">
      <c r="B68" s="2">
        <v>6</v>
      </c>
      <c r="C68" s="2">
        <v>38</v>
      </c>
    </row>
    <row r="69" spans="2:6" x14ac:dyDescent="0.15">
      <c r="B69" s="2">
        <v>7</v>
      </c>
      <c r="C69" s="2">
        <v>46</v>
      </c>
    </row>
    <row r="70" spans="2:6" x14ac:dyDescent="0.15">
      <c r="B70" s="2">
        <v>8</v>
      </c>
      <c r="C70" s="2">
        <v>30</v>
      </c>
    </row>
    <row r="71" spans="2:6" x14ac:dyDescent="0.15">
      <c r="B71" s="2">
        <v>9</v>
      </c>
      <c r="C71" s="2">
        <v>24</v>
      </c>
    </row>
    <row r="72" spans="2:6" x14ac:dyDescent="0.15">
      <c r="B72" s="2">
        <v>10</v>
      </c>
      <c r="C72" s="2">
        <v>38</v>
      </c>
      <c r="E72" t="s">
        <v>2</v>
      </c>
    </row>
    <row r="73" spans="2:6" x14ac:dyDescent="0.15">
      <c r="B73" s="2">
        <v>11</v>
      </c>
      <c r="C73" s="2">
        <v>40</v>
      </c>
      <c r="E73" s="1" t="s">
        <v>65</v>
      </c>
      <c r="F73" s="1" t="s">
        <v>56</v>
      </c>
    </row>
    <row r="74" spans="2:6" x14ac:dyDescent="0.15">
      <c r="B74" s="2">
        <v>12</v>
      </c>
      <c r="C74" s="2">
        <v>53</v>
      </c>
      <c r="E74" s="2" t="s">
        <v>67</v>
      </c>
      <c r="F74" s="2">
        <f>COUNTIF(C63:C82,"&lt;30")</f>
        <v>6</v>
      </c>
    </row>
    <row r="75" spans="2:6" x14ac:dyDescent="0.15">
      <c r="B75" s="2">
        <v>13</v>
      </c>
      <c r="C75" s="2">
        <v>29</v>
      </c>
      <c r="E75" s="2" t="s">
        <v>63</v>
      </c>
      <c r="F75" s="2">
        <f>COUNTIF(C63:C82,"&lt;40")-COUNTIF(C63:C82,"&lt;30")</f>
        <v>6</v>
      </c>
    </row>
    <row r="76" spans="2:6" x14ac:dyDescent="0.15">
      <c r="B76" s="2">
        <v>14</v>
      </c>
      <c r="C76" s="2">
        <v>31</v>
      </c>
      <c r="E76" s="2" t="s">
        <v>64</v>
      </c>
      <c r="F76" s="2">
        <f>COUNTIF(C63:C82,"&lt;50")-COUNTIF(C63:C82,"&lt;40")</f>
        <v>5</v>
      </c>
    </row>
    <row r="77" spans="2:6" x14ac:dyDescent="0.15">
      <c r="B77" s="2">
        <v>15</v>
      </c>
      <c r="C77" s="2">
        <v>29</v>
      </c>
      <c r="E77" s="2" t="s">
        <v>68</v>
      </c>
      <c r="F77" s="2">
        <f>COUNTIF(C63:C82,"&gt;=50")</f>
        <v>3</v>
      </c>
    </row>
    <row r="78" spans="2:6" x14ac:dyDescent="0.15">
      <c r="B78" s="2">
        <v>16</v>
      </c>
      <c r="C78" s="2">
        <v>36</v>
      </c>
    </row>
    <row r="79" spans="2:6" x14ac:dyDescent="0.15">
      <c r="B79" s="2">
        <v>17</v>
      </c>
      <c r="C79" s="2">
        <v>45</v>
      </c>
    </row>
    <row r="80" spans="2:6" x14ac:dyDescent="0.15">
      <c r="B80" s="2">
        <v>18</v>
      </c>
      <c r="C80" s="2">
        <v>53</v>
      </c>
    </row>
    <row r="81" spans="2:3" x14ac:dyDescent="0.15">
      <c r="B81" s="2">
        <v>19</v>
      </c>
      <c r="C81" s="2">
        <v>26</v>
      </c>
    </row>
    <row r="82" spans="2:3" x14ac:dyDescent="0.15">
      <c r="B82" s="2">
        <v>20</v>
      </c>
      <c r="C82" s="2">
        <v>41</v>
      </c>
    </row>
  </sheetData>
  <phoneticPr fontId="3"/>
  <pageMargins left="0.75" right="0.75" top="1" bottom="1" header="0.51200000000000001" footer="0.51200000000000001"/>
  <pageSetup paperSize="9" orientation="landscape" horizontalDpi="4294967293" verticalDpi="0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A2" sqref="A2"/>
    </sheetView>
  </sheetViews>
  <sheetFormatPr defaultRowHeight="13.5" x14ac:dyDescent="0.15"/>
  <cols>
    <col min="2" max="2" width="9.5" bestFit="1" customWidth="1"/>
    <col min="5" max="5" width="14.125" customWidth="1"/>
  </cols>
  <sheetData>
    <row r="1" spans="1:8" ht="25.5" x14ac:dyDescent="0.15">
      <c r="A1" s="15" t="s">
        <v>81</v>
      </c>
    </row>
    <row r="3" spans="1:8" x14ac:dyDescent="0.15">
      <c r="A3" s="16" t="s">
        <v>70</v>
      </c>
      <c r="F3" s="16" t="s">
        <v>71</v>
      </c>
    </row>
    <row r="5" spans="1:8" x14ac:dyDescent="0.15">
      <c r="B5" s="16" t="s">
        <v>73</v>
      </c>
      <c r="C5" s="17" t="s">
        <v>74</v>
      </c>
      <c r="D5" s="17" t="s">
        <v>75</v>
      </c>
      <c r="E5" s="21" t="s">
        <v>76</v>
      </c>
      <c r="H5" s="2">
        <f>COUNTIFS(C6:C13,"休日",D6:D13,"&gt;=7:00")</f>
        <v>2</v>
      </c>
    </row>
    <row r="6" spans="1:8" x14ac:dyDescent="0.15">
      <c r="B6" s="16"/>
      <c r="C6" s="17" t="s">
        <v>77</v>
      </c>
      <c r="D6" s="20">
        <v>0.35416666666666669</v>
      </c>
    </row>
    <row r="7" spans="1:8" x14ac:dyDescent="0.15">
      <c r="B7" s="16"/>
      <c r="C7" s="17" t="s">
        <v>78</v>
      </c>
      <c r="D7" s="20">
        <v>0.19791666666666666</v>
      </c>
    </row>
    <row r="8" spans="1:8" x14ac:dyDescent="0.15">
      <c r="B8" s="16"/>
      <c r="C8" s="17" t="s">
        <v>77</v>
      </c>
      <c r="D8" s="20">
        <v>0.25</v>
      </c>
    </row>
    <row r="9" spans="1:8" x14ac:dyDescent="0.15">
      <c r="B9" s="16"/>
      <c r="C9" s="17" t="s">
        <v>78</v>
      </c>
      <c r="D9" s="20">
        <v>0.375</v>
      </c>
    </row>
    <row r="10" spans="1:8" x14ac:dyDescent="0.15">
      <c r="B10" s="16"/>
      <c r="C10" s="17" t="s">
        <v>78</v>
      </c>
      <c r="D10" s="20">
        <v>0.3125</v>
      </c>
    </row>
    <row r="11" spans="1:8" x14ac:dyDescent="0.15">
      <c r="B11" s="16"/>
      <c r="C11" s="17" t="s">
        <v>77</v>
      </c>
      <c r="D11" s="20">
        <v>0.18055555555555555</v>
      </c>
    </row>
    <row r="12" spans="1:8" x14ac:dyDescent="0.15">
      <c r="B12" s="16"/>
      <c r="C12" s="17" t="s">
        <v>77</v>
      </c>
      <c r="D12" s="20">
        <v>0.3125</v>
      </c>
    </row>
    <row r="13" spans="1:8" x14ac:dyDescent="0.15">
      <c r="C13" s="17" t="s">
        <v>78</v>
      </c>
      <c r="D13" s="20">
        <v>0.15277777777777776</v>
      </c>
    </row>
    <row r="16" spans="1:8" x14ac:dyDescent="0.15">
      <c r="A16" t="s">
        <v>0</v>
      </c>
      <c r="B16" s="16" t="s">
        <v>72</v>
      </c>
    </row>
    <row r="18" spans="2:5" x14ac:dyDescent="0.15">
      <c r="B18" s="2" t="s">
        <v>32</v>
      </c>
      <c r="C18" s="2" t="s">
        <v>33</v>
      </c>
      <c r="E18" s="17"/>
    </row>
    <row r="19" spans="2:5" x14ac:dyDescent="0.15">
      <c r="B19" s="18">
        <v>101</v>
      </c>
      <c r="C19" s="2" t="s">
        <v>48</v>
      </c>
      <c r="E19" s="14"/>
    </row>
    <row r="20" spans="2:5" x14ac:dyDescent="0.15">
      <c r="B20" s="18">
        <v>101</v>
      </c>
      <c r="C20" s="2" t="s">
        <v>49</v>
      </c>
    </row>
    <row r="21" spans="2:5" x14ac:dyDescent="0.15">
      <c r="B21" s="18">
        <v>101</v>
      </c>
      <c r="C21" s="2" t="s">
        <v>50</v>
      </c>
      <c r="E21" s="16" t="s">
        <v>2</v>
      </c>
    </row>
    <row r="22" spans="2:5" x14ac:dyDescent="0.15">
      <c r="B22" s="18">
        <v>101</v>
      </c>
      <c r="C22" s="2" t="s">
        <v>48</v>
      </c>
      <c r="E22" s="2">
        <f>COUNTIFS(B19:B32,"&gt;=200",B19:B32,"&lt;400",C19:C32,"岐阜県")</f>
        <v>3</v>
      </c>
    </row>
    <row r="23" spans="2:5" x14ac:dyDescent="0.15">
      <c r="B23" s="18">
        <v>101</v>
      </c>
      <c r="C23" s="17" t="s">
        <v>69</v>
      </c>
    </row>
    <row r="24" spans="2:5" x14ac:dyDescent="0.15">
      <c r="B24" s="18">
        <v>201</v>
      </c>
      <c r="C24" s="2" t="s">
        <v>49</v>
      </c>
    </row>
    <row r="25" spans="2:5" x14ac:dyDescent="0.15">
      <c r="B25" s="18">
        <v>201</v>
      </c>
      <c r="C25" s="2" t="s">
        <v>52</v>
      </c>
    </row>
    <row r="26" spans="2:5" x14ac:dyDescent="0.15">
      <c r="B26" s="18">
        <v>201</v>
      </c>
      <c r="C26" s="2" t="s">
        <v>49</v>
      </c>
    </row>
    <row r="27" spans="2:5" x14ac:dyDescent="0.15">
      <c r="B27" s="18">
        <v>201</v>
      </c>
      <c r="C27" s="2" t="s">
        <v>48</v>
      </c>
    </row>
    <row r="28" spans="2:5" x14ac:dyDescent="0.15">
      <c r="B28" s="19">
        <v>301</v>
      </c>
      <c r="C28" s="2" t="s">
        <v>50</v>
      </c>
    </row>
    <row r="29" spans="2:5" x14ac:dyDescent="0.15">
      <c r="B29" s="19">
        <v>301</v>
      </c>
      <c r="C29" s="2" t="s">
        <v>49</v>
      </c>
    </row>
    <row r="30" spans="2:5" x14ac:dyDescent="0.15">
      <c r="B30" s="19">
        <v>301</v>
      </c>
      <c r="C30" s="2" t="s">
        <v>53</v>
      </c>
    </row>
    <row r="31" spans="2:5" x14ac:dyDescent="0.15">
      <c r="B31" s="18">
        <v>401</v>
      </c>
      <c r="C31" s="2" t="s">
        <v>49</v>
      </c>
    </row>
    <row r="32" spans="2:5" x14ac:dyDescent="0.15">
      <c r="B32" s="18">
        <v>401</v>
      </c>
      <c r="C32" s="2" t="s">
        <v>54</v>
      </c>
    </row>
    <row r="35" spans="1:5" x14ac:dyDescent="0.15">
      <c r="A35" s="16" t="s">
        <v>1</v>
      </c>
      <c r="B35" s="16" t="s">
        <v>80</v>
      </c>
    </row>
    <row r="36" spans="1:5" x14ac:dyDescent="0.15">
      <c r="B36" s="17" t="s">
        <v>4</v>
      </c>
      <c r="C36" s="17" t="s">
        <v>79</v>
      </c>
    </row>
    <row r="37" spans="1:5" x14ac:dyDescent="0.15">
      <c r="B37" s="23">
        <v>42095</v>
      </c>
      <c r="C37" s="2">
        <v>213500</v>
      </c>
      <c r="E37" s="2"/>
    </row>
    <row r="38" spans="1:5" x14ac:dyDescent="0.15">
      <c r="B38" s="23">
        <v>42096</v>
      </c>
      <c r="C38" s="2">
        <v>184800</v>
      </c>
    </row>
    <row r="39" spans="1:5" x14ac:dyDescent="0.15">
      <c r="B39" s="23">
        <v>42097</v>
      </c>
      <c r="C39" s="2">
        <v>236000</v>
      </c>
    </row>
    <row r="40" spans="1:5" x14ac:dyDescent="0.15">
      <c r="B40" s="23">
        <v>42098</v>
      </c>
      <c r="C40" s="2">
        <v>150800</v>
      </c>
      <c r="E40" s="16" t="s">
        <v>2</v>
      </c>
    </row>
    <row r="41" spans="1:5" x14ac:dyDescent="0.15">
      <c r="B41" s="23">
        <v>42099</v>
      </c>
      <c r="C41" s="2">
        <v>196000</v>
      </c>
      <c r="E41" s="2">
        <f>COUNTIFS(B37:B51,"&gt;=2015/4/5",B37:B51,"&lt;=2015/4/11",C37:C51,"&gt;=200000")</f>
        <v>4</v>
      </c>
    </row>
    <row r="42" spans="1:5" x14ac:dyDescent="0.15">
      <c r="B42" s="23">
        <v>42100</v>
      </c>
      <c r="C42" s="2">
        <v>253200</v>
      </c>
    </row>
    <row r="43" spans="1:5" x14ac:dyDescent="0.15">
      <c r="B43" s="23">
        <v>42101</v>
      </c>
      <c r="C43" s="2">
        <v>285000</v>
      </c>
    </row>
    <row r="44" spans="1:5" x14ac:dyDescent="0.15">
      <c r="B44" s="23">
        <v>42102</v>
      </c>
      <c r="C44" s="2">
        <v>178400</v>
      </c>
    </row>
    <row r="45" spans="1:5" x14ac:dyDescent="0.15">
      <c r="B45" s="23">
        <v>42103</v>
      </c>
      <c r="C45" s="2">
        <v>213000</v>
      </c>
    </row>
    <row r="46" spans="1:5" x14ac:dyDescent="0.15">
      <c r="B46" s="23">
        <v>42104</v>
      </c>
      <c r="C46" s="2">
        <v>169800</v>
      </c>
    </row>
    <row r="47" spans="1:5" x14ac:dyDescent="0.15">
      <c r="B47" s="23">
        <v>42105</v>
      </c>
      <c r="C47" s="2">
        <v>230000</v>
      </c>
    </row>
    <row r="48" spans="1:5" x14ac:dyDescent="0.15">
      <c r="B48" s="23">
        <v>42106</v>
      </c>
      <c r="C48" s="2">
        <v>208900</v>
      </c>
    </row>
    <row r="49" spans="2:3" x14ac:dyDescent="0.15">
      <c r="B49" s="23">
        <v>42107</v>
      </c>
      <c r="C49" s="2">
        <v>178600</v>
      </c>
    </row>
    <row r="50" spans="2:3" x14ac:dyDescent="0.15">
      <c r="B50" s="23">
        <v>42108</v>
      </c>
      <c r="C50" s="2">
        <v>197000</v>
      </c>
    </row>
    <row r="51" spans="2:3" x14ac:dyDescent="0.15">
      <c r="B51" s="23">
        <v>42109</v>
      </c>
      <c r="C51" s="2">
        <v>210700</v>
      </c>
    </row>
    <row r="52" spans="2:3" x14ac:dyDescent="0.15">
      <c r="B52" s="22"/>
    </row>
    <row r="53" spans="2:3" x14ac:dyDescent="0.15">
      <c r="B53" s="22"/>
    </row>
    <row r="54" spans="2:3" x14ac:dyDescent="0.15">
      <c r="B54" s="22"/>
    </row>
    <row r="55" spans="2:3" x14ac:dyDescent="0.15">
      <c r="B55" s="22"/>
    </row>
    <row r="56" spans="2:3" x14ac:dyDescent="0.15">
      <c r="B56" s="22"/>
    </row>
    <row r="57" spans="2:3" x14ac:dyDescent="0.15">
      <c r="B57" s="22"/>
    </row>
    <row r="58" spans="2:3" x14ac:dyDescent="0.15">
      <c r="B58" s="22"/>
    </row>
    <row r="59" spans="2:3" x14ac:dyDescent="0.15">
      <c r="B59" s="22"/>
    </row>
    <row r="60" spans="2:3" x14ac:dyDescent="0.15">
      <c r="B60" s="22"/>
    </row>
    <row r="61" spans="2:3" x14ac:dyDescent="0.15">
      <c r="B61" s="22"/>
    </row>
    <row r="62" spans="2:3" x14ac:dyDescent="0.15">
      <c r="B62" s="22"/>
    </row>
    <row r="63" spans="2:3" x14ac:dyDescent="0.15">
      <c r="B63" s="22"/>
    </row>
    <row r="64" spans="2:3" x14ac:dyDescent="0.15">
      <c r="B64" s="22"/>
    </row>
    <row r="65" spans="2:2" x14ac:dyDescent="0.15">
      <c r="B65" s="22"/>
    </row>
    <row r="66" spans="2:2" x14ac:dyDescent="0.15">
      <c r="B66" s="22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COUNTIF</vt:lpstr>
      <vt:lpstr>COUNTIFS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2010-03-09T14:53:44Z</cp:lastPrinted>
  <dcterms:created xsi:type="dcterms:W3CDTF">2009-08-15T02:04:31Z</dcterms:created>
  <dcterms:modified xsi:type="dcterms:W3CDTF">2017-08-12T06:06:23Z</dcterms:modified>
</cp:coreProperties>
</file>