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24226"/>
  <mc:AlternateContent xmlns:mc="http://schemas.openxmlformats.org/markup-compatibility/2006">
    <mc:Choice Requires="x15">
      <x15ac:absPath xmlns:x15ac="http://schemas.microsoft.com/office/spreadsheetml/2010/11/ac" url="G:\Document\NewHP3\PC-School\ExcelP\"/>
    </mc:Choice>
  </mc:AlternateContent>
  <bookViews>
    <workbookView xWindow="15" yWindow="165" windowWidth="14340" windowHeight="7560"/>
  </bookViews>
  <sheets>
    <sheet name="DMAX・DMIN" sheetId="2" r:id="rId1"/>
  </sheets>
  <calcPr calcId="171027"/>
</workbook>
</file>

<file path=xl/calcChain.xml><?xml version="1.0" encoding="utf-8"?>
<calcChain xmlns="http://schemas.openxmlformats.org/spreadsheetml/2006/main">
  <c r="M83" i="2" l="1"/>
  <c r="L83" i="2"/>
  <c r="M77" i="2"/>
  <c r="L77" i="2"/>
  <c r="M71" i="2"/>
  <c r="L71" i="2"/>
  <c r="M65" i="2"/>
  <c r="L65" i="2"/>
  <c r="G24" i="2"/>
  <c r="F24" i="2"/>
  <c r="G21" i="2"/>
  <c r="F21" i="2"/>
  <c r="G18" i="2"/>
  <c r="F18" i="2"/>
  <c r="J46" i="2"/>
  <c r="I46" i="2"/>
</calcChain>
</file>

<file path=xl/sharedStrings.xml><?xml version="1.0" encoding="utf-8"?>
<sst xmlns="http://schemas.openxmlformats.org/spreadsheetml/2006/main" count="162" uniqueCount="71">
  <si>
    <t>＜練習1＞</t>
    <rPh sb="1" eb="3">
      <t>レンシュウ</t>
    </rPh>
    <phoneticPr fontId="2"/>
  </si>
  <si>
    <t>＜例＞</t>
    <rPh sb="1" eb="2">
      <t>レイ</t>
    </rPh>
    <phoneticPr fontId="2"/>
  </si>
  <si>
    <t>＜練習2＞</t>
    <rPh sb="1" eb="3">
      <t>レンシュウ</t>
    </rPh>
    <phoneticPr fontId="2"/>
  </si>
  <si>
    <t>＜結果＞</t>
    <rPh sb="1" eb="3">
      <t>ケッカ</t>
    </rPh>
    <phoneticPr fontId="2"/>
  </si>
  <si>
    <t>数量</t>
    <rPh sb="0" eb="2">
      <t>スウリョウ</t>
    </rPh>
    <phoneticPr fontId="2"/>
  </si>
  <si>
    <t>商品コード</t>
    <rPh sb="0" eb="2">
      <t>ショウヒン</t>
    </rPh>
    <phoneticPr fontId="2"/>
  </si>
  <si>
    <t>条件セル範囲：縦方向の条件はOR　　横方向の条件はAND</t>
    <rPh sb="0" eb="2">
      <t>ジョウケン</t>
    </rPh>
    <rPh sb="4" eb="6">
      <t>ハンイ</t>
    </rPh>
    <rPh sb="7" eb="10">
      <t>タテホウコウ</t>
    </rPh>
    <rPh sb="11" eb="13">
      <t>ジョウケン</t>
    </rPh>
    <rPh sb="18" eb="21">
      <t>ヨコホウコウ</t>
    </rPh>
    <rPh sb="22" eb="24">
      <t>ジョウケン</t>
    </rPh>
    <phoneticPr fontId="2"/>
  </si>
  <si>
    <t>時間帯</t>
    <rPh sb="0" eb="3">
      <t>ジカンタイ</t>
    </rPh>
    <phoneticPr fontId="2"/>
  </si>
  <si>
    <t>8～10</t>
    <phoneticPr fontId="2"/>
  </si>
  <si>
    <t>10～12</t>
    <phoneticPr fontId="2"/>
  </si>
  <si>
    <t>A-110</t>
    <phoneticPr fontId="2"/>
  </si>
  <si>
    <t>↓</t>
    <phoneticPr fontId="2"/>
  </si>
  <si>
    <t>　「時間帯＝8～10　または　時間帯＝10～12」が検索条件となる。　</t>
    <rPh sb="2" eb="5">
      <t>ジカンタイ</t>
    </rPh>
    <rPh sb="15" eb="18">
      <t>ジカンタイ</t>
    </rPh>
    <rPh sb="26" eb="28">
      <t>ケンサク</t>
    </rPh>
    <rPh sb="28" eb="30">
      <t>ジョウケン</t>
    </rPh>
    <phoneticPr fontId="2"/>
  </si>
  <si>
    <t>→</t>
    <phoneticPr fontId="2"/>
  </si>
  <si>
    <t>　「時間帯＝8～10　かつ　商品コード＝A110」が検索条件となる。</t>
    <rPh sb="2" eb="5">
      <t>ジカンタイ</t>
    </rPh>
    <rPh sb="14" eb="16">
      <t>ショウヒン</t>
    </rPh>
    <rPh sb="26" eb="28">
      <t>ケンサク</t>
    </rPh>
    <rPh sb="28" eb="30">
      <t>ジョウケン</t>
    </rPh>
    <phoneticPr fontId="2"/>
  </si>
  <si>
    <t>8～10</t>
    <phoneticPr fontId="2"/>
  </si>
  <si>
    <t>12～14</t>
    <phoneticPr fontId="2"/>
  </si>
  <si>
    <t>18～20</t>
    <phoneticPr fontId="2"/>
  </si>
  <si>
    <t>10～12</t>
    <phoneticPr fontId="2"/>
  </si>
  <si>
    <t>14～16</t>
    <phoneticPr fontId="2"/>
  </si>
  <si>
    <t>16～18</t>
    <phoneticPr fontId="2"/>
  </si>
  <si>
    <t>A101</t>
    <phoneticPr fontId="2"/>
  </si>
  <si>
    <t>B205</t>
    <phoneticPr fontId="2"/>
  </si>
  <si>
    <t>C311</t>
    <phoneticPr fontId="2"/>
  </si>
  <si>
    <t>D465</t>
    <phoneticPr fontId="2"/>
  </si>
  <si>
    <t>時間帯が　「10～12」</t>
    <rPh sb="0" eb="3">
      <t>ジカンタイ</t>
    </rPh>
    <phoneticPr fontId="2"/>
  </si>
  <si>
    <t>条件1</t>
    <rPh sb="0" eb="2">
      <t>ジョウケン</t>
    </rPh>
    <phoneticPr fontId="2"/>
  </si>
  <si>
    <t>条件2</t>
    <rPh sb="0" eb="2">
      <t>ジョウケン</t>
    </rPh>
    <phoneticPr fontId="2"/>
  </si>
  <si>
    <t>12～14</t>
    <phoneticPr fontId="2"/>
  </si>
  <si>
    <t>条件3</t>
    <rPh sb="0" eb="2">
      <t>ジョウケン</t>
    </rPh>
    <phoneticPr fontId="2"/>
  </si>
  <si>
    <t>14～16</t>
    <phoneticPr fontId="2"/>
  </si>
  <si>
    <t>時間帯が「10～17」</t>
    <rPh sb="0" eb="3">
      <t>ジカンタイ</t>
    </rPh>
    <phoneticPr fontId="2"/>
  </si>
  <si>
    <t>かつ　商品コードが「B205」</t>
    <rPh sb="3" eb="5">
      <t>ショウヒン</t>
    </rPh>
    <phoneticPr fontId="2"/>
  </si>
  <si>
    <t>時間帯が「12～14」</t>
    <rPh sb="0" eb="3">
      <t>ジカンタイ</t>
    </rPh>
    <phoneticPr fontId="2"/>
  </si>
  <si>
    <t>または　「14～16」</t>
    <phoneticPr fontId="2"/>
  </si>
  <si>
    <t>フィールド：フィールド名または列番号　（フィールド名のセルアドレス，文字列で直接表示，列番号で指定）</t>
    <rPh sb="11" eb="12">
      <t>メイ</t>
    </rPh>
    <rPh sb="15" eb="18">
      <t>レツバンゴウ</t>
    </rPh>
    <rPh sb="25" eb="26">
      <t>メイ</t>
    </rPh>
    <rPh sb="34" eb="36">
      <t>モジ</t>
    </rPh>
    <rPh sb="36" eb="37">
      <t>レツ</t>
    </rPh>
    <rPh sb="38" eb="40">
      <t>チョクセツ</t>
    </rPh>
    <rPh sb="40" eb="42">
      <t>ヒョウジ</t>
    </rPh>
    <rPh sb="43" eb="46">
      <t>レツバンゴウ</t>
    </rPh>
    <rPh sb="47" eb="49">
      <t>シテイ</t>
    </rPh>
    <phoneticPr fontId="2"/>
  </si>
  <si>
    <t>日付</t>
    <rPh sb="0" eb="2">
      <t>ヒヅケ</t>
    </rPh>
    <phoneticPr fontId="2"/>
  </si>
  <si>
    <t>部門</t>
    <rPh sb="0" eb="2">
      <t>ブモン</t>
    </rPh>
    <phoneticPr fontId="2"/>
  </si>
  <si>
    <t>出荷先</t>
    <rPh sb="0" eb="2">
      <t>シュッカ</t>
    </rPh>
    <rPh sb="2" eb="3">
      <t>サキ</t>
    </rPh>
    <phoneticPr fontId="2"/>
  </si>
  <si>
    <t>出荷量</t>
    <rPh sb="0" eb="2">
      <t>シュッカ</t>
    </rPh>
    <rPh sb="2" eb="3">
      <t>リョウ</t>
    </rPh>
    <phoneticPr fontId="2"/>
  </si>
  <si>
    <t>A</t>
    <phoneticPr fontId="2"/>
  </si>
  <si>
    <t>B</t>
    <phoneticPr fontId="2"/>
  </si>
  <si>
    <t>C</t>
    <phoneticPr fontId="2"/>
  </si>
  <si>
    <t>［検索条件］</t>
    <rPh sb="1" eb="3">
      <t>ケンサク</t>
    </rPh>
    <rPh sb="3" eb="5">
      <t>ジョウケン</t>
    </rPh>
    <phoneticPr fontId="2"/>
  </si>
  <si>
    <t>B</t>
    <phoneticPr fontId="2"/>
  </si>
  <si>
    <t>(OR条件）</t>
    <rPh sb="3" eb="5">
      <t>ジョウケン</t>
    </rPh>
    <phoneticPr fontId="2"/>
  </si>
  <si>
    <t>◎データベース内の条件に一致するデータの最大値･最小値を求める　DMAX／DMIN</t>
    <rPh sb="7" eb="8">
      <t>ナイ</t>
    </rPh>
    <rPh sb="9" eb="11">
      <t>ジョウケン</t>
    </rPh>
    <rPh sb="12" eb="14">
      <t>イッチ</t>
    </rPh>
    <rPh sb="20" eb="23">
      <t>サイダイチ</t>
    </rPh>
    <rPh sb="24" eb="27">
      <t>サイショウチ</t>
    </rPh>
    <rPh sb="28" eb="29">
      <t>モト</t>
    </rPh>
    <phoneticPr fontId="2"/>
  </si>
  <si>
    <t>DMAX（データベースセル範囲［，フィールド］，条件セル範囲）</t>
    <rPh sb="13" eb="15">
      <t>ハンイ</t>
    </rPh>
    <rPh sb="24" eb="26">
      <t>ジョウケン</t>
    </rPh>
    <rPh sb="28" eb="30">
      <t>ハンイ</t>
    </rPh>
    <phoneticPr fontId="2"/>
  </si>
  <si>
    <t>データベース内のデータから条件に一致するデータを検索し，指定フィールドの数値の最大値を求める。</t>
    <rPh sb="6" eb="7">
      <t>ナイ</t>
    </rPh>
    <rPh sb="13" eb="15">
      <t>ジョウケン</t>
    </rPh>
    <rPh sb="16" eb="18">
      <t>イッチ</t>
    </rPh>
    <rPh sb="24" eb="26">
      <t>ケンサク</t>
    </rPh>
    <rPh sb="28" eb="30">
      <t>シテイ</t>
    </rPh>
    <rPh sb="36" eb="38">
      <t>スウチ</t>
    </rPh>
    <rPh sb="39" eb="42">
      <t>サイダイチ</t>
    </rPh>
    <rPh sb="43" eb="44">
      <t>モト</t>
    </rPh>
    <phoneticPr fontId="2"/>
  </si>
  <si>
    <t>DMIN（データベースセル範囲［，フィールド］，条件セル範囲）</t>
    <rPh sb="13" eb="15">
      <t>ハンイ</t>
    </rPh>
    <rPh sb="24" eb="26">
      <t>ジョウケン</t>
    </rPh>
    <rPh sb="28" eb="30">
      <t>ハンイ</t>
    </rPh>
    <phoneticPr fontId="2"/>
  </si>
  <si>
    <t>データベース内のデータから条件に一致するデータを検索し，指定フィールドの数値の最小値を求める。</t>
    <rPh sb="6" eb="7">
      <t>ナイ</t>
    </rPh>
    <rPh sb="13" eb="15">
      <t>ジョウケン</t>
    </rPh>
    <rPh sb="16" eb="18">
      <t>イッチ</t>
    </rPh>
    <rPh sb="24" eb="26">
      <t>ケンサク</t>
    </rPh>
    <rPh sb="28" eb="30">
      <t>シテイ</t>
    </rPh>
    <rPh sb="36" eb="38">
      <t>スウチ</t>
    </rPh>
    <rPh sb="39" eb="42">
      <t>サイショウチ</t>
    </rPh>
    <rPh sb="43" eb="44">
      <t>モト</t>
    </rPh>
    <phoneticPr fontId="2"/>
  </si>
  <si>
    <t>条件セルに［C9：D10］を設定すると</t>
    <rPh sb="0" eb="2">
      <t>ジョウケン</t>
    </rPh>
    <rPh sb="14" eb="16">
      <t>セッテイ</t>
    </rPh>
    <phoneticPr fontId="2"/>
  </si>
  <si>
    <t>条件セルに［C9：C11］を設定すると</t>
    <rPh sb="0" eb="2">
      <t>ジョウケン</t>
    </rPh>
    <rPh sb="14" eb="16">
      <t>セッテイ</t>
    </rPh>
    <phoneticPr fontId="2"/>
  </si>
  <si>
    <t>出荷最大</t>
    <rPh sb="0" eb="2">
      <t>シュッカ</t>
    </rPh>
    <rPh sb="2" eb="4">
      <t>サイダイ</t>
    </rPh>
    <phoneticPr fontId="2"/>
  </si>
  <si>
    <t>出荷最小</t>
    <rPh sb="0" eb="2">
      <t>シュッカ</t>
    </rPh>
    <rPh sb="2" eb="4">
      <t>サイショウ</t>
    </rPh>
    <phoneticPr fontId="2"/>
  </si>
  <si>
    <t>下のデータから，部門番号（1～3）と出荷先番号（1～3）を入力すると，自動で出荷量の最大値と最小値が表示されるようにしなさい。</t>
    <rPh sb="0" eb="1">
      <t>シタ</t>
    </rPh>
    <rPh sb="8" eb="10">
      <t>ブモン</t>
    </rPh>
    <rPh sb="10" eb="12">
      <t>バンゴウ</t>
    </rPh>
    <rPh sb="18" eb="20">
      <t>シュッカ</t>
    </rPh>
    <rPh sb="20" eb="21">
      <t>サキ</t>
    </rPh>
    <rPh sb="21" eb="23">
      <t>バンゴウ</t>
    </rPh>
    <rPh sb="29" eb="31">
      <t>ニュウリョク</t>
    </rPh>
    <rPh sb="35" eb="37">
      <t>ジドウ</t>
    </rPh>
    <rPh sb="38" eb="40">
      <t>シュッカ</t>
    </rPh>
    <rPh sb="40" eb="41">
      <t>リョウ</t>
    </rPh>
    <rPh sb="42" eb="45">
      <t>サイダイチ</t>
    </rPh>
    <rPh sb="46" eb="49">
      <t>サイショウチ</t>
    </rPh>
    <rPh sb="50" eb="52">
      <t>ヒョウジ</t>
    </rPh>
    <phoneticPr fontId="2"/>
  </si>
  <si>
    <t>右のデータベースから下の条件に合うものの最大値と最小値を求める。</t>
    <rPh sb="0" eb="1">
      <t>ミギ</t>
    </rPh>
    <rPh sb="10" eb="11">
      <t>シタ</t>
    </rPh>
    <rPh sb="12" eb="14">
      <t>ジョウケン</t>
    </rPh>
    <rPh sb="15" eb="16">
      <t>ア</t>
    </rPh>
    <rPh sb="20" eb="23">
      <t>サイダイチ</t>
    </rPh>
    <rPh sb="24" eb="27">
      <t>サイショウチ</t>
    </rPh>
    <rPh sb="28" eb="29">
      <t>モト</t>
    </rPh>
    <phoneticPr fontId="2"/>
  </si>
  <si>
    <t>最大値</t>
    <rPh sb="0" eb="3">
      <t>サイダイチ</t>
    </rPh>
    <phoneticPr fontId="2"/>
  </si>
  <si>
    <t>最小値</t>
    <rPh sb="0" eb="3">
      <t>サイショウチ</t>
    </rPh>
    <phoneticPr fontId="2"/>
  </si>
  <si>
    <t>得点</t>
    <rPh sb="0" eb="2">
      <t>トクテン</t>
    </rPh>
    <phoneticPr fontId="2"/>
  </si>
  <si>
    <t>章番号</t>
    <rPh sb="0" eb="1">
      <t>ショウ</t>
    </rPh>
    <rPh sb="1" eb="3">
      <t>バンゴウ</t>
    </rPh>
    <phoneticPr fontId="2"/>
  </si>
  <si>
    <t>教科コード</t>
    <rPh sb="0" eb="2">
      <t>キョウカ</t>
    </rPh>
    <phoneticPr fontId="2"/>
  </si>
  <si>
    <t>最高点</t>
    <rPh sb="0" eb="3">
      <t>サイコウテン</t>
    </rPh>
    <phoneticPr fontId="2"/>
  </si>
  <si>
    <t>最低点</t>
    <rPh sb="0" eb="2">
      <t>サイテイ</t>
    </rPh>
    <rPh sb="2" eb="3">
      <t>テン</t>
    </rPh>
    <phoneticPr fontId="2"/>
  </si>
  <si>
    <t>Ａ</t>
    <phoneticPr fontId="2"/>
  </si>
  <si>
    <t>B-3またはC-3</t>
    <phoneticPr fontId="2"/>
  </si>
  <si>
    <t>&gt;=B</t>
    <phoneticPr fontId="2"/>
  </si>
  <si>
    <t>&lt;=2</t>
    <phoneticPr fontId="2"/>
  </si>
  <si>
    <t>B-1,2またはC-1,2</t>
    <phoneticPr fontId="2"/>
  </si>
  <si>
    <t>下のデータを，検索条件を入力すると自動で最高点と最低点が表示されるようにしなさい。</t>
    <rPh sb="0" eb="1">
      <t>シタ</t>
    </rPh>
    <rPh sb="7" eb="9">
      <t>ケンサク</t>
    </rPh>
    <rPh sb="9" eb="11">
      <t>ジョウケン</t>
    </rPh>
    <rPh sb="12" eb="14">
      <t>ニュウリョク</t>
    </rPh>
    <rPh sb="17" eb="19">
      <t>ジドウ</t>
    </rPh>
    <rPh sb="20" eb="23">
      <t>サイコウテン</t>
    </rPh>
    <rPh sb="24" eb="26">
      <t>サイテイ</t>
    </rPh>
    <rPh sb="26" eb="27">
      <t>テン</t>
    </rPh>
    <rPh sb="28" eb="30">
      <t>ヒョウジ</t>
    </rPh>
    <phoneticPr fontId="2"/>
  </si>
  <si>
    <t>（AND条件）</t>
    <rPh sb="4" eb="6">
      <t>ジョウケン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</si>
</sst>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7" formatCode="m/d;@"/>
  </numFmts>
  <fonts count="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22"/>
      <color indexed="12"/>
      <name val="ＭＳ Ｐゴシック"/>
      <family val="3"/>
      <charset val="128"/>
    </font>
  </fonts>
  <fills count="3">
    <fill>
      <patternFill patternType="none"/>
    </fill>
    <fill>
      <patternFill patternType="gray125"/>
    </fill>
    <fill>
      <patternFill patternType="solid">
        <fgColor indexed="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15">
    <xf numFmtId="0" fontId="0" fillId="0" borderId="0" xfId="0">
      <alignment vertical="center"/>
    </xf>
    <xf numFmtId="0" fontId="1" fillId="0" borderId="0" xfId="0" applyFont="1">
      <alignment vertical="center"/>
    </xf>
    <xf numFmtId="0" fontId="0" fillId="0" borderId="1" xfId="0"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2" xfId="0" applyBorder="1">
      <alignment vertical="center"/>
    </xf>
    <xf numFmtId="0" fontId="0" fillId="0" borderId="0" xfId="0" applyAlignment="1">
      <alignment horizontal="center" vertical="center"/>
    </xf>
    <xf numFmtId="0" fontId="0" fillId="0" borderId="1" xfId="0" applyBorder="1" applyAlignment="1">
      <alignment vertical="center"/>
    </xf>
    <xf numFmtId="0" fontId="3" fillId="0" borderId="1" xfId="0" applyFont="1" applyBorder="1" applyAlignment="1">
      <alignment vertical="center"/>
    </xf>
    <xf numFmtId="197" fontId="0" fillId="0" borderId="1" xfId="0" applyNumberFormat="1" applyBorder="1">
      <alignment vertical="center"/>
    </xf>
    <xf numFmtId="0" fontId="0" fillId="0" borderId="1" xfId="0" applyBorder="1" applyAlignment="1">
      <alignment horizontal="center" vertical="center"/>
    </xf>
    <xf numFmtId="0" fontId="0" fillId="0" borderId="1" xfId="0" applyFill="1" applyBorder="1">
      <alignment vertical="center"/>
    </xf>
    <xf numFmtId="0" fontId="0" fillId="2" borderId="1" xfId="0" applyFill="1" applyBorder="1">
      <alignment vertical="center"/>
    </xf>
    <xf numFmtId="0" fontId="1" fillId="0" borderId="1" xfId="0" applyFont="1" applyBorder="1">
      <alignment vertical="center"/>
    </xf>
    <xf numFmtId="0" fontId="4" fillId="0" borderId="0" xfId="1" applyFont="1">
      <alignmen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tabSelected="1" workbookViewId="0"/>
  </sheetViews>
  <sheetFormatPr defaultRowHeight="13.5" x14ac:dyDescent="0.15"/>
  <cols>
    <col min="1" max="1" width="11.125" customWidth="1"/>
    <col min="2" max="6" width="10.625" customWidth="1"/>
    <col min="7" max="11" width="8.625" customWidth="1"/>
    <col min="12" max="13" width="8.375" customWidth="1"/>
  </cols>
  <sheetData>
    <row r="1" spans="1:11" ht="25.5" x14ac:dyDescent="0.15">
      <c r="A1" s="14" t="s">
        <v>46</v>
      </c>
    </row>
    <row r="3" spans="1:11" x14ac:dyDescent="0.15">
      <c r="A3" t="s">
        <v>47</v>
      </c>
    </row>
    <row r="4" spans="1:11" x14ac:dyDescent="0.15">
      <c r="C4" t="s">
        <v>48</v>
      </c>
    </row>
    <row r="5" spans="1:11" x14ac:dyDescent="0.15">
      <c r="A5" t="s">
        <v>49</v>
      </c>
    </row>
    <row r="6" spans="1:11" x14ac:dyDescent="0.15">
      <c r="C6" t="s">
        <v>50</v>
      </c>
    </row>
    <row r="7" spans="1:11" x14ac:dyDescent="0.15">
      <c r="B7" t="s">
        <v>35</v>
      </c>
    </row>
    <row r="8" spans="1:11" x14ac:dyDescent="0.15">
      <c r="B8" t="s">
        <v>6</v>
      </c>
    </row>
    <row r="9" spans="1:11" x14ac:dyDescent="0.15">
      <c r="C9" s="2" t="s">
        <v>7</v>
      </c>
      <c r="D9" s="2" t="s">
        <v>5</v>
      </c>
    </row>
    <row r="10" spans="1:11" x14ac:dyDescent="0.15">
      <c r="C10" s="2" t="s">
        <v>8</v>
      </c>
      <c r="D10" s="2" t="s">
        <v>10</v>
      </c>
      <c r="E10" s="6" t="s">
        <v>13</v>
      </c>
      <c r="F10" s="3" t="s">
        <v>51</v>
      </c>
    </row>
    <row r="11" spans="1:11" x14ac:dyDescent="0.15">
      <c r="C11" s="5" t="s">
        <v>9</v>
      </c>
      <c r="F11" t="s">
        <v>14</v>
      </c>
    </row>
    <row r="12" spans="1:11" x14ac:dyDescent="0.15">
      <c r="C12" s="4" t="s">
        <v>11</v>
      </c>
    </row>
    <row r="13" spans="1:11" x14ac:dyDescent="0.15">
      <c r="C13" s="3" t="s">
        <v>52</v>
      </c>
    </row>
    <row r="14" spans="1:11" x14ac:dyDescent="0.15">
      <c r="C14" s="3" t="s">
        <v>12</v>
      </c>
    </row>
    <row r="16" spans="1:11" x14ac:dyDescent="0.15">
      <c r="B16" t="s">
        <v>1</v>
      </c>
      <c r="C16" t="s">
        <v>56</v>
      </c>
      <c r="I16" s="7" t="s">
        <v>7</v>
      </c>
      <c r="J16" s="8" t="s">
        <v>5</v>
      </c>
      <c r="K16" s="7" t="s">
        <v>4</v>
      </c>
    </row>
    <row r="17" spans="1:11" x14ac:dyDescent="0.15">
      <c r="F17" t="s">
        <v>57</v>
      </c>
      <c r="G17" t="s">
        <v>58</v>
      </c>
      <c r="I17" s="7" t="s">
        <v>15</v>
      </c>
      <c r="J17" s="7" t="s">
        <v>21</v>
      </c>
      <c r="K17" s="7">
        <v>45</v>
      </c>
    </row>
    <row r="18" spans="1:11" x14ac:dyDescent="0.15">
      <c r="C18" t="s">
        <v>25</v>
      </c>
      <c r="F18" s="2">
        <f>DMAX(I16:K34,K16,C28:C29)</f>
        <v>48</v>
      </c>
      <c r="G18" s="2">
        <f>DMIN(I16:K34,K16,C28:C29)</f>
        <v>23</v>
      </c>
      <c r="I18" s="7" t="s">
        <v>16</v>
      </c>
      <c r="J18" s="7" t="s">
        <v>22</v>
      </c>
      <c r="K18" s="7">
        <v>32</v>
      </c>
    </row>
    <row r="19" spans="1:11" x14ac:dyDescent="0.15">
      <c r="I19" s="7" t="s">
        <v>17</v>
      </c>
      <c r="J19" s="7" t="s">
        <v>24</v>
      </c>
      <c r="K19" s="7">
        <v>15</v>
      </c>
    </row>
    <row r="20" spans="1:11" x14ac:dyDescent="0.15">
      <c r="C20" t="s">
        <v>31</v>
      </c>
      <c r="I20" s="7" t="s">
        <v>18</v>
      </c>
      <c r="J20" s="7" t="s">
        <v>23</v>
      </c>
      <c r="K20" s="7">
        <v>23</v>
      </c>
    </row>
    <row r="21" spans="1:11" x14ac:dyDescent="0.15">
      <c r="C21" t="s">
        <v>32</v>
      </c>
      <c r="F21" s="2">
        <f>DMAX(I16:K34,"数量",E28:F29)</f>
        <v>48</v>
      </c>
      <c r="G21" s="2">
        <f>DMIN(I16:K34,"数量",E28:F29)</f>
        <v>47</v>
      </c>
      <c r="I21" s="7" t="s">
        <v>19</v>
      </c>
      <c r="J21" s="7" t="s">
        <v>21</v>
      </c>
      <c r="K21" s="7">
        <v>12</v>
      </c>
    </row>
    <row r="22" spans="1:11" x14ac:dyDescent="0.15">
      <c r="I22" s="7" t="s">
        <v>20</v>
      </c>
      <c r="J22" s="7" t="s">
        <v>23</v>
      </c>
      <c r="K22" s="7">
        <v>17</v>
      </c>
    </row>
    <row r="23" spans="1:11" x14ac:dyDescent="0.15">
      <c r="C23" t="s">
        <v>33</v>
      </c>
      <c r="I23" s="7" t="s">
        <v>15</v>
      </c>
      <c r="J23" s="7" t="s">
        <v>22</v>
      </c>
      <c r="K23" s="7">
        <v>26</v>
      </c>
    </row>
    <row r="24" spans="1:11" x14ac:dyDescent="0.15">
      <c r="A24" s="1"/>
      <c r="C24" t="s">
        <v>34</v>
      </c>
      <c r="F24" s="2">
        <f>DMAX(I16:K34,3,C32:C34)</f>
        <v>81</v>
      </c>
      <c r="G24" s="2">
        <f>DMIN(I16:K34,3,C32:C34)</f>
        <v>12</v>
      </c>
      <c r="I24" s="7" t="s">
        <v>20</v>
      </c>
      <c r="J24" s="7" t="s">
        <v>22</v>
      </c>
      <c r="K24" s="7">
        <v>48</v>
      </c>
    </row>
    <row r="25" spans="1:11" x14ac:dyDescent="0.15">
      <c r="A25" s="1"/>
      <c r="I25" s="7" t="s">
        <v>16</v>
      </c>
      <c r="J25" s="7" t="s">
        <v>24</v>
      </c>
      <c r="K25" s="7">
        <v>53</v>
      </c>
    </row>
    <row r="26" spans="1:11" ht="15" customHeight="1" x14ac:dyDescent="0.15">
      <c r="I26" s="7" t="s">
        <v>15</v>
      </c>
      <c r="J26" s="7" t="s">
        <v>23</v>
      </c>
      <c r="K26" s="7">
        <v>62</v>
      </c>
    </row>
    <row r="27" spans="1:11" ht="15" customHeight="1" x14ac:dyDescent="0.15">
      <c r="C27" t="s">
        <v>26</v>
      </c>
      <c r="E27" t="s">
        <v>27</v>
      </c>
      <c r="I27" s="7" t="s">
        <v>19</v>
      </c>
      <c r="J27" s="7" t="s">
        <v>21</v>
      </c>
      <c r="K27" s="7">
        <v>81</v>
      </c>
    </row>
    <row r="28" spans="1:11" ht="15" customHeight="1" x14ac:dyDescent="0.15">
      <c r="C28" s="2" t="s">
        <v>7</v>
      </c>
      <c r="E28" s="2" t="s">
        <v>7</v>
      </c>
      <c r="F28" s="2" t="s">
        <v>5</v>
      </c>
      <c r="I28" s="7" t="s">
        <v>16</v>
      </c>
      <c r="J28" s="7" t="s">
        <v>24</v>
      </c>
      <c r="K28" s="7">
        <v>28</v>
      </c>
    </row>
    <row r="29" spans="1:11" ht="15" customHeight="1" x14ac:dyDescent="0.15">
      <c r="C29" s="2" t="s">
        <v>9</v>
      </c>
      <c r="E29" s="2" t="s">
        <v>9</v>
      </c>
      <c r="F29" s="2" t="s">
        <v>22</v>
      </c>
      <c r="I29" s="7" t="s">
        <v>18</v>
      </c>
      <c r="J29" s="7" t="s">
        <v>22</v>
      </c>
      <c r="K29" s="7">
        <v>48</v>
      </c>
    </row>
    <row r="30" spans="1:11" ht="15" customHeight="1" x14ac:dyDescent="0.15">
      <c r="I30" s="7" t="s">
        <v>15</v>
      </c>
      <c r="J30" s="7" t="s">
        <v>23</v>
      </c>
      <c r="K30" s="7">
        <v>37</v>
      </c>
    </row>
    <row r="31" spans="1:11" ht="15" customHeight="1" x14ac:dyDescent="0.15">
      <c r="C31" t="s">
        <v>29</v>
      </c>
      <c r="I31" s="7" t="s">
        <v>20</v>
      </c>
      <c r="J31" s="7" t="s">
        <v>21</v>
      </c>
      <c r="K31" s="7">
        <v>26</v>
      </c>
    </row>
    <row r="32" spans="1:11" ht="15" customHeight="1" x14ac:dyDescent="0.15">
      <c r="C32" s="2" t="s">
        <v>7</v>
      </c>
      <c r="I32" s="7" t="s">
        <v>16</v>
      </c>
      <c r="J32" s="7" t="s">
        <v>23</v>
      </c>
      <c r="K32" s="7">
        <v>43</v>
      </c>
    </row>
    <row r="33" spans="1:11" ht="15" customHeight="1" x14ac:dyDescent="0.15">
      <c r="C33" s="2" t="s">
        <v>28</v>
      </c>
      <c r="I33" s="7" t="s">
        <v>19</v>
      </c>
      <c r="J33" s="7" t="s">
        <v>21</v>
      </c>
      <c r="K33" s="7">
        <v>52</v>
      </c>
    </row>
    <row r="34" spans="1:11" ht="15" customHeight="1" x14ac:dyDescent="0.15">
      <c r="C34" s="2" t="s">
        <v>30</v>
      </c>
      <c r="I34" s="7" t="s">
        <v>18</v>
      </c>
      <c r="J34" s="7" t="s">
        <v>22</v>
      </c>
      <c r="K34" s="7">
        <v>47</v>
      </c>
    </row>
    <row r="35" spans="1:11" ht="15" customHeight="1" x14ac:dyDescent="0.15"/>
    <row r="36" spans="1:11" ht="15" customHeight="1" x14ac:dyDescent="0.15"/>
    <row r="38" spans="1:11" x14ac:dyDescent="0.15">
      <c r="A38" t="s">
        <v>0</v>
      </c>
      <c r="B38" t="s">
        <v>55</v>
      </c>
    </row>
    <row r="40" spans="1:11" x14ac:dyDescent="0.15">
      <c r="B40" s="2" t="s">
        <v>36</v>
      </c>
      <c r="C40" s="2" t="s">
        <v>37</v>
      </c>
      <c r="D40" s="2" t="s">
        <v>38</v>
      </c>
      <c r="E40" s="2" t="s">
        <v>39</v>
      </c>
      <c r="G40" s="2" t="s">
        <v>37</v>
      </c>
      <c r="H40" s="2" t="s">
        <v>38</v>
      </c>
      <c r="I40" s="2" t="s">
        <v>53</v>
      </c>
      <c r="J40" s="11" t="s">
        <v>54</v>
      </c>
    </row>
    <row r="41" spans="1:11" x14ac:dyDescent="0.15">
      <c r="B41" s="9">
        <v>38838</v>
      </c>
      <c r="C41" s="2">
        <v>2</v>
      </c>
      <c r="D41" s="2">
        <v>1</v>
      </c>
      <c r="E41" s="2">
        <v>250</v>
      </c>
      <c r="G41" s="12"/>
      <c r="H41" s="12"/>
      <c r="I41" s="2"/>
      <c r="J41" s="2"/>
    </row>
    <row r="42" spans="1:11" x14ac:dyDescent="0.15">
      <c r="B42" s="9">
        <v>38838</v>
      </c>
      <c r="C42" s="2">
        <v>3</v>
      </c>
      <c r="D42" s="2">
        <v>2</v>
      </c>
      <c r="E42" s="2">
        <v>100</v>
      </c>
    </row>
    <row r="43" spans="1:11" x14ac:dyDescent="0.15">
      <c r="B43" s="9">
        <v>38839</v>
      </c>
      <c r="C43" s="2">
        <v>1</v>
      </c>
      <c r="D43" s="2">
        <v>1</v>
      </c>
      <c r="E43" s="2">
        <v>80</v>
      </c>
    </row>
    <row r="44" spans="1:11" x14ac:dyDescent="0.15">
      <c r="B44" s="9">
        <v>38841</v>
      </c>
      <c r="C44" s="2">
        <v>2</v>
      </c>
      <c r="D44" s="2">
        <v>3</v>
      </c>
      <c r="E44" s="2">
        <v>75</v>
      </c>
      <c r="G44" t="s">
        <v>3</v>
      </c>
    </row>
    <row r="45" spans="1:11" x14ac:dyDescent="0.15">
      <c r="B45" s="9">
        <v>38843</v>
      </c>
      <c r="C45" s="2">
        <v>1</v>
      </c>
      <c r="D45" s="2">
        <v>2</v>
      </c>
      <c r="E45" s="2">
        <v>120</v>
      </c>
      <c r="G45" s="2" t="s">
        <v>37</v>
      </c>
      <c r="H45" s="2" t="s">
        <v>38</v>
      </c>
      <c r="I45" s="2" t="s">
        <v>53</v>
      </c>
      <c r="J45" s="11" t="s">
        <v>54</v>
      </c>
    </row>
    <row r="46" spans="1:11" x14ac:dyDescent="0.15">
      <c r="B46" s="9">
        <v>38843</v>
      </c>
      <c r="C46" s="2">
        <v>3</v>
      </c>
      <c r="D46" s="2">
        <v>3</v>
      </c>
      <c r="E46" s="2">
        <v>220</v>
      </c>
      <c r="G46" s="12">
        <v>2</v>
      </c>
      <c r="H46" s="12">
        <v>3</v>
      </c>
      <c r="I46" s="2">
        <f>IF(OR($G$46="",$H$46=""),"",DMAX($C$40:$E$58,"出荷量",$G$45:$H$46))</f>
        <v>75</v>
      </c>
      <c r="J46" s="2">
        <f>IF(OR($G$46="",$H$46=""),"",DMIN($C$40:$E$58,"出荷量",$G$45:$H$46))</f>
        <v>60</v>
      </c>
    </row>
    <row r="47" spans="1:11" x14ac:dyDescent="0.15">
      <c r="B47" s="9">
        <v>38844</v>
      </c>
      <c r="C47" s="2">
        <v>1</v>
      </c>
      <c r="D47" s="2">
        <v>3</v>
      </c>
      <c r="E47" s="2">
        <v>55</v>
      </c>
    </row>
    <row r="48" spans="1:11" x14ac:dyDescent="0.15">
      <c r="B48" s="9">
        <v>38844</v>
      </c>
      <c r="C48" s="2">
        <v>2</v>
      </c>
      <c r="D48" s="2">
        <v>2</v>
      </c>
      <c r="E48" s="2">
        <v>180</v>
      </c>
    </row>
    <row r="49" spans="1:13" x14ac:dyDescent="0.15">
      <c r="B49" s="9">
        <v>38846</v>
      </c>
      <c r="C49" s="2">
        <v>2</v>
      </c>
      <c r="D49" s="2">
        <v>3</v>
      </c>
      <c r="E49" s="2">
        <v>60</v>
      </c>
    </row>
    <row r="50" spans="1:13" x14ac:dyDescent="0.15">
      <c r="B50" s="9">
        <v>38847</v>
      </c>
      <c r="C50" s="2">
        <v>3</v>
      </c>
      <c r="D50" s="2">
        <v>2</v>
      </c>
      <c r="E50" s="2">
        <v>125</v>
      </c>
    </row>
    <row r="51" spans="1:13" x14ac:dyDescent="0.15">
      <c r="B51" s="9">
        <v>38847</v>
      </c>
      <c r="C51" s="2">
        <v>1</v>
      </c>
      <c r="D51" s="2">
        <v>1</v>
      </c>
      <c r="E51" s="2">
        <v>65</v>
      </c>
    </row>
    <row r="52" spans="1:13" x14ac:dyDescent="0.15">
      <c r="B52" s="9">
        <v>38848</v>
      </c>
      <c r="C52" s="2">
        <v>2</v>
      </c>
      <c r="D52" s="2">
        <v>1</v>
      </c>
      <c r="E52" s="2">
        <v>100</v>
      </c>
    </row>
    <row r="53" spans="1:13" x14ac:dyDescent="0.15">
      <c r="B53" s="9">
        <v>38849</v>
      </c>
      <c r="C53" s="2">
        <v>1</v>
      </c>
      <c r="D53" s="2">
        <v>3</v>
      </c>
      <c r="E53" s="2">
        <v>85</v>
      </c>
    </row>
    <row r="54" spans="1:13" x14ac:dyDescent="0.15">
      <c r="B54" s="9">
        <v>38849</v>
      </c>
      <c r="C54" s="2">
        <v>3</v>
      </c>
      <c r="D54" s="2">
        <v>2</v>
      </c>
      <c r="E54" s="2">
        <v>40</v>
      </c>
    </row>
    <row r="55" spans="1:13" x14ac:dyDescent="0.15">
      <c r="B55" s="9">
        <v>38850</v>
      </c>
      <c r="C55" s="2">
        <v>2</v>
      </c>
      <c r="D55" s="2">
        <v>1</v>
      </c>
      <c r="E55" s="2">
        <v>110</v>
      </c>
    </row>
    <row r="56" spans="1:13" x14ac:dyDescent="0.15">
      <c r="B56" s="9">
        <v>38850</v>
      </c>
      <c r="C56" s="2">
        <v>3</v>
      </c>
      <c r="D56" s="2">
        <v>2</v>
      </c>
      <c r="E56" s="2">
        <v>90</v>
      </c>
    </row>
    <row r="57" spans="1:13" x14ac:dyDescent="0.15">
      <c r="B57" s="9">
        <v>38851</v>
      </c>
      <c r="C57" s="2">
        <v>1</v>
      </c>
      <c r="D57" s="2">
        <v>3</v>
      </c>
      <c r="E57" s="2">
        <v>65</v>
      </c>
    </row>
    <row r="58" spans="1:13" x14ac:dyDescent="0.15">
      <c r="B58" s="9">
        <v>38852</v>
      </c>
      <c r="C58" s="2">
        <v>2</v>
      </c>
      <c r="D58" s="2">
        <v>2</v>
      </c>
      <c r="E58" s="2">
        <v>80</v>
      </c>
    </row>
    <row r="61" spans="1:13" x14ac:dyDescent="0.15">
      <c r="A61" t="s">
        <v>2</v>
      </c>
      <c r="B61" t="s">
        <v>69</v>
      </c>
    </row>
    <row r="63" spans="1:13" x14ac:dyDescent="0.15">
      <c r="B63" s="2" t="s">
        <v>61</v>
      </c>
      <c r="C63" s="2" t="s">
        <v>60</v>
      </c>
      <c r="D63" s="2" t="s">
        <v>59</v>
      </c>
      <c r="F63" t="s">
        <v>43</v>
      </c>
      <c r="G63" t="s">
        <v>70</v>
      </c>
      <c r="L63" t="s">
        <v>3</v>
      </c>
    </row>
    <row r="64" spans="1:13" x14ac:dyDescent="0.15">
      <c r="B64" s="10" t="s">
        <v>40</v>
      </c>
      <c r="C64" s="10">
        <v>2</v>
      </c>
      <c r="D64" s="10">
        <v>78</v>
      </c>
      <c r="F64" s="2" t="s">
        <v>61</v>
      </c>
      <c r="G64" s="2" t="s">
        <v>60</v>
      </c>
      <c r="I64" s="2" t="s">
        <v>62</v>
      </c>
      <c r="J64" s="13" t="s">
        <v>63</v>
      </c>
      <c r="L64" s="2" t="s">
        <v>62</v>
      </c>
      <c r="M64" s="13" t="s">
        <v>63</v>
      </c>
    </row>
    <row r="65" spans="2:13" x14ac:dyDescent="0.15">
      <c r="B65" s="10" t="s">
        <v>41</v>
      </c>
      <c r="C65" s="10">
        <v>2</v>
      </c>
      <c r="D65" s="10">
        <v>61</v>
      </c>
      <c r="F65" s="10" t="s">
        <v>44</v>
      </c>
      <c r="G65" s="10">
        <v>2</v>
      </c>
      <c r="I65" s="2"/>
      <c r="J65" s="2"/>
      <c r="L65" s="2">
        <f>DMAX(B63:D88,"得点",F64:G65)</f>
        <v>61</v>
      </c>
      <c r="M65" s="2">
        <f>DMIN(B63:D88,"得点",F64:G65)</f>
        <v>36</v>
      </c>
    </row>
    <row r="66" spans="2:13" x14ac:dyDescent="0.15">
      <c r="B66" s="10" t="s">
        <v>40</v>
      </c>
      <c r="C66" s="10">
        <v>2</v>
      </c>
      <c r="D66" s="10">
        <v>79</v>
      </c>
    </row>
    <row r="67" spans="2:13" x14ac:dyDescent="0.15">
      <c r="B67" s="10" t="s">
        <v>42</v>
      </c>
      <c r="C67" s="10">
        <v>1</v>
      </c>
      <c r="D67" s="10">
        <v>15</v>
      </c>
    </row>
    <row r="68" spans="2:13" x14ac:dyDescent="0.15">
      <c r="B68" s="10" t="s">
        <v>40</v>
      </c>
      <c r="C68" s="10">
        <v>1</v>
      </c>
      <c r="D68" s="10">
        <v>28</v>
      </c>
    </row>
    <row r="69" spans="2:13" x14ac:dyDescent="0.15">
      <c r="B69" s="10" t="s">
        <v>42</v>
      </c>
      <c r="C69" s="10">
        <v>3</v>
      </c>
      <c r="D69" s="10">
        <v>46</v>
      </c>
      <c r="F69" t="s">
        <v>43</v>
      </c>
      <c r="G69" t="s">
        <v>45</v>
      </c>
    </row>
    <row r="70" spans="2:13" x14ac:dyDescent="0.15">
      <c r="B70" s="10" t="s">
        <v>41</v>
      </c>
      <c r="C70" s="10">
        <v>2</v>
      </c>
      <c r="D70" s="10">
        <v>48</v>
      </c>
      <c r="F70" s="2" t="s">
        <v>61</v>
      </c>
      <c r="I70" s="2" t="s">
        <v>62</v>
      </c>
      <c r="J70" s="13" t="s">
        <v>63</v>
      </c>
      <c r="L70" s="2" t="s">
        <v>62</v>
      </c>
      <c r="M70" s="13" t="s">
        <v>63</v>
      </c>
    </row>
    <row r="71" spans="2:13" x14ac:dyDescent="0.15">
      <c r="B71" s="10" t="s">
        <v>40</v>
      </c>
      <c r="C71" s="10">
        <v>1</v>
      </c>
      <c r="D71" s="10">
        <v>50</v>
      </c>
      <c r="F71" s="10" t="s">
        <v>64</v>
      </c>
      <c r="I71" s="2"/>
      <c r="J71" s="2"/>
      <c r="L71" s="2">
        <f>DMAX(B63:D88,D63,F70:F72)</f>
        <v>72</v>
      </c>
      <c r="M71" s="2">
        <f>DMIN(B63:D88,D63,F70:F72)</f>
        <v>28</v>
      </c>
    </row>
    <row r="72" spans="2:13" x14ac:dyDescent="0.15">
      <c r="B72" s="10" t="s">
        <v>40</v>
      </c>
      <c r="C72" s="10">
        <v>3</v>
      </c>
      <c r="D72" s="10">
        <v>63</v>
      </c>
      <c r="F72" s="10" t="s">
        <v>41</v>
      </c>
    </row>
    <row r="73" spans="2:13" x14ac:dyDescent="0.15">
      <c r="B73" s="10" t="s">
        <v>42</v>
      </c>
      <c r="C73" s="10">
        <v>2</v>
      </c>
      <c r="D73" s="10">
        <v>80</v>
      </c>
    </row>
    <row r="74" spans="2:13" x14ac:dyDescent="0.15">
      <c r="B74" s="10" t="s">
        <v>41</v>
      </c>
      <c r="C74" s="10">
        <v>1</v>
      </c>
      <c r="D74" s="10">
        <v>47</v>
      </c>
    </row>
    <row r="75" spans="2:13" x14ac:dyDescent="0.15">
      <c r="B75" s="10" t="s">
        <v>41</v>
      </c>
      <c r="C75" s="10">
        <v>2</v>
      </c>
      <c r="D75" s="10">
        <v>36</v>
      </c>
      <c r="F75" t="s">
        <v>43</v>
      </c>
      <c r="G75" t="s">
        <v>65</v>
      </c>
    </row>
    <row r="76" spans="2:13" x14ac:dyDescent="0.15">
      <c r="B76" s="10" t="s">
        <v>40</v>
      </c>
      <c r="C76" s="10">
        <v>3</v>
      </c>
      <c r="D76" s="10">
        <v>55</v>
      </c>
      <c r="F76" s="2" t="s">
        <v>61</v>
      </c>
      <c r="G76" s="2" t="s">
        <v>60</v>
      </c>
      <c r="I76" s="2" t="s">
        <v>62</v>
      </c>
      <c r="J76" s="13" t="s">
        <v>63</v>
      </c>
      <c r="L76" s="2" t="s">
        <v>62</v>
      </c>
      <c r="M76" s="13" t="s">
        <v>63</v>
      </c>
    </row>
    <row r="77" spans="2:13" x14ac:dyDescent="0.15">
      <c r="B77" s="10" t="s">
        <v>41</v>
      </c>
      <c r="C77" s="10">
        <v>3</v>
      </c>
      <c r="D77" s="10">
        <v>28</v>
      </c>
      <c r="F77" s="10" t="s">
        <v>41</v>
      </c>
      <c r="G77" s="10">
        <v>3</v>
      </c>
      <c r="I77" s="2"/>
      <c r="J77" s="2"/>
      <c r="L77" s="2">
        <f>DMAX(B63:D88,D63,F76:G78)</f>
        <v>80</v>
      </c>
      <c r="M77" s="2">
        <f>DMIN(B63:D88,D63,F76:G78)</f>
        <v>28</v>
      </c>
    </row>
    <row r="78" spans="2:13" x14ac:dyDescent="0.15">
      <c r="B78" s="10" t="s">
        <v>40</v>
      </c>
      <c r="C78" s="10">
        <v>1</v>
      </c>
      <c r="D78" s="10">
        <v>38</v>
      </c>
      <c r="F78" s="10" t="s">
        <v>42</v>
      </c>
      <c r="G78" s="10">
        <v>3</v>
      </c>
    </row>
    <row r="79" spans="2:13" x14ac:dyDescent="0.15">
      <c r="B79" s="10" t="s">
        <v>42</v>
      </c>
      <c r="C79" s="10">
        <v>2</v>
      </c>
      <c r="D79" s="10">
        <v>67</v>
      </c>
    </row>
    <row r="80" spans="2:13" x14ac:dyDescent="0.15">
      <c r="B80" s="10" t="s">
        <v>40</v>
      </c>
      <c r="C80" s="10">
        <v>1</v>
      </c>
      <c r="D80" s="10">
        <v>28</v>
      </c>
    </row>
    <row r="81" spans="2:13" x14ac:dyDescent="0.15">
      <c r="B81" s="10" t="s">
        <v>42</v>
      </c>
      <c r="C81" s="10">
        <v>2</v>
      </c>
      <c r="D81" s="10">
        <v>49</v>
      </c>
      <c r="F81" t="s">
        <v>43</v>
      </c>
      <c r="G81" t="s">
        <v>68</v>
      </c>
    </row>
    <row r="82" spans="2:13" x14ac:dyDescent="0.15">
      <c r="B82" s="10" t="s">
        <v>41</v>
      </c>
      <c r="C82" s="10">
        <v>3</v>
      </c>
      <c r="D82" s="10">
        <v>56</v>
      </c>
      <c r="F82" s="2" t="s">
        <v>61</v>
      </c>
      <c r="G82" s="2" t="s">
        <v>60</v>
      </c>
      <c r="I82" s="2" t="s">
        <v>61</v>
      </c>
      <c r="J82" s="2" t="s">
        <v>60</v>
      </c>
      <c r="L82" s="2" t="s">
        <v>62</v>
      </c>
      <c r="M82" s="13" t="s">
        <v>63</v>
      </c>
    </row>
    <row r="83" spans="2:13" x14ac:dyDescent="0.15">
      <c r="B83" s="10" t="s">
        <v>41</v>
      </c>
      <c r="C83" s="10">
        <v>3</v>
      </c>
      <c r="D83" s="10">
        <v>72</v>
      </c>
      <c r="F83" s="11" t="s">
        <v>66</v>
      </c>
      <c r="G83" s="2" t="s">
        <v>67</v>
      </c>
      <c r="I83" s="2"/>
      <c r="J83" s="2"/>
      <c r="L83" s="2">
        <f>DMAX(B63:D88,3,F82:G83)</f>
        <v>80</v>
      </c>
      <c r="M83" s="2">
        <f>DMIN(B63:D88,3,F82:G83)</f>
        <v>15</v>
      </c>
    </row>
    <row r="84" spans="2:13" x14ac:dyDescent="0.15">
      <c r="B84" s="10" t="s">
        <v>40</v>
      </c>
      <c r="C84" s="10">
        <v>2</v>
      </c>
      <c r="D84" s="10">
        <v>63</v>
      </c>
    </row>
    <row r="85" spans="2:13" x14ac:dyDescent="0.15">
      <c r="B85" s="10" t="s">
        <v>42</v>
      </c>
      <c r="C85" s="10">
        <v>2</v>
      </c>
      <c r="D85" s="10">
        <v>70</v>
      </c>
    </row>
    <row r="86" spans="2:13" x14ac:dyDescent="0.15">
      <c r="B86" s="10" t="s">
        <v>41</v>
      </c>
      <c r="C86" s="10">
        <v>1</v>
      </c>
      <c r="D86" s="10">
        <v>42</v>
      </c>
    </row>
    <row r="87" spans="2:13" x14ac:dyDescent="0.15">
      <c r="B87" s="10" t="s">
        <v>42</v>
      </c>
      <c r="C87" s="10">
        <v>3</v>
      </c>
      <c r="D87" s="10">
        <v>80</v>
      </c>
    </row>
    <row r="88" spans="2:13" x14ac:dyDescent="0.15">
      <c r="B88" s="10" t="s">
        <v>42</v>
      </c>
      <c r="C88" s="10">
        <v>3</v>
      </c>
      <c r="D88" s="10">
        <v>55</v>
      </c>
    </row>
  </sheetData>
  <phoneticPr fontId="2"/>
  <pageMargins left="0.75" right="0.75" top="1" bottom="1" header="0.51200000000000001" footer="0.51200000000000001"/>
  <pageSetup paperSize="9" orientation="landscape" horizontalDpi="4294967293" verticalDpi="0" r:id="rId1"/>
  <headerFooter alignWithMargins="0"/>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DMAX・DMIN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Kazutoshi</dc:creator>
  <cp:lastModifiedBy>坪内和俊</cp:lastModifiedBy>
  <cp:lastPrinted>2010-09-07T06:10:02Z</cp:lastPrinted>
  <dcterms:created xsi:type="dcterms:W3CDTF">2009-08-15T02:04:31Z</dcterms:created>
  <dcterms:modified xsi:type="dcterms:W3CDTF">2017-08-12T08:05:51Z</dcterms:modified>
</cp:coreProperties>
</file>